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6.xml" ContentType="application/vnd.openxmlformats-officedocument.drawing+xml"/>
  <Override PartName="/xl/ctrlProps/ctrlProp4.xml" ContentType="application/vnd.ms-excel.controlproperties+xml"/>
  <Override PartName="/xl/drawings/drawing7.xml" ContentType="application/vnd.openxmlformats-officedocument.drawing+xml"/>
  <Override PartName="/xl/ctrlProps/ctrlProp5.xml" ContentType="application/vnd.ms-excel.controlproperties+xml"/>
  <Override PartName="/xl/drawings/drawing8.xml" ContentType="application/vnd.openxmlformats-officedocument.drawing+xml"/>
  <Override PartName="/xl/ctrlProps/ctrlProp6.xml" ContentType="application/vnd.ms-excel.controlproperties+xml"/>
  <Override PartName="/xl/ctrlProps/ctrlProp7.xml" ContentType="application/vnd.ms-excel.controlproperties+xml"/>
  <Override PartName="/xl/drawings/drawing9.xml" ContentType="application/vnd.openxmlformats-officedocument.drawing+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drawings/drawing10.xml" ContentType="application/vnd.openxmlformats-officedocument.drawing+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drawings/drawing11.xml" ContentType="application/vnd.openxmlformats-officedocument.drawing+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drawings/drawing12.xml" ContentType="application/vnd.openxmlformats-officedocument.drawing+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R:\group\事業支援G\003 事業所指定・指導\010  名簿・収受簿・届出一覧・体制届・指定追跡・定例報告\101_体制届\体制届年度別まとめ\R05 体制届\"/>
    </mc:Choice>
  </mc:AlternateContent>
  <bookViews>
    <workbookView xWindow="0" yWindow="0" windowWidth="20496" windowHeight="7188" tabRatio="816"/>
  </bookViews>
  <sheets>
    <sheet name="　はじめに" sheetId="25" r:id="rId1"/>
    <sheet name="サービス種類別提出書類一覧 " sheetId="30" r:id="rId2"/>
    <sheet name="様式第1号" sheetId="4" r:id="rId3"/>
    <sheet name="別紙1（その1）" sheetId="27" r:id="rId4"/>
    <sheet name="別紙１（その2）" sheetId="28" r:id="rId5"/>
    <sheet name="別紙1（その3）" sheetId="29" r:id="rId6"/>
    <sheet name="別紙2-1(訪問系）" sheetId="8" r:id="rId7"/>
    <sheet name="別紙2-2（訪問系・共同生活援助を除くサービス）" sheetId="9" r:id="rId8"/>
    <sheet name="別紙2-3（共同生活援助）" sheetId="40" r:id="rId9"/>
    <sheet name="別紙3-1 " sheetId="10" r:id="rId10"/>
    <sheet name="別紙3-2" sheetId="11" r:id="rId11"/>
    <sheet name="別紙3-3" sheetId="38" r:id="rId12"/>
    <sheet name="別紙3-4" sheetId="21" r:id="rId13"/>
    <sheet name="別紙3-5" sheetId="22" r:id="rId14"/>
    <sheet name="別紙3-6" sheetId="24" r:id="rId15"/>
    <sheet name="別紙3-7" sheetId="34" r:id="rId16"/>
    <sheet name="別紙3-8" sheetId="39" r:id="rId17"/>
    <sheet name="別紙4-1 " sheetId="45" r:id="rId18"/>
    <sheet name="別紙4-2" sheetId="42" r:id="rId19"/>
    <sheet name="別紙4-3" sheetId="46" r:id="rId20"/>
    <sheet name="別紙4-4" sheetId="47" r:id="rId21"/>
    <sheet name="互換性レポート" sheetId="19" state="hidden" r:id="rId22"/>
  </sheets>
  <externalReferences>
    <externalReference r:id="rId23"/>
    <externalReference r:id="rId24"/>
    <externalReference r:id="rId25"/>
    <externalReference r:id="rId26"/>
    <externalReference r:id="rId27"/>
    <externalReference r:id="rId28"/>
    <externalReference r:id="rId29"/>
  </externalReferences>
  <definedNames>
    <definedName name="____kk1" localSheetId="0">#REF!</definedName>
    <definedName name="____kk1" localSheetId="1">#REF!</definedName>
    <definedName name="____kk1" localSheetId="12">'別紙3-4'!$Z$17</definedName>
    <definedName name="____kk1" localSheetId="19">#REF!</definedName>
    <definedName name="____kk1" localSheetId="20">#REF!</definedName>
    <definedName name="____kk1">#REF!</definedName>
    <definedName name="___kk1" localSheetId="0">#REF!</definedName>
    <definedName name="___kk1" localSheetId="1">#REF!</definedName>
    <definedName name="___kk1" localSheetId="3">#REF!</definedName>
    <definedName name="___kk1" localSheetId="4">#REF!</definedName>
    <definedName name="___kk1" localSheetId="5">#REF!</definedName>
    <definedName name="___kk1" localSheetId="8">#REF!</definedName>
    <definedName name="___kk1" localSheetId="12">#REF!</definedName>
    <definedName name="___kk1" localSheetId="13">#REF!</definedName>
    <definedName name="___kk1" localSheetId="14">#REF!</definedName>
    <definedName name="___kk1" localSheetId="15">#REF!</definedName>
    <definedName name="___kk1" localSheetId="17">#REF!</definedName>
    <definedName name="___kk1" localSheetId="18">#REF!</definedName>
    <definedName name="___kk1" localSheetId="19">#REF!</definedName>
    <definedName name="___kk1" localSheetId="20">#REF!</definedName>
    <definedName name="___kk1">#REF!</definedName>
    <definedName name="__kk1" localSheetId="0">#REF!</definedName>
    <definedName name="__kk1" localSheetId="1">#REF!</definedName>
    <definedName name="__kk1" localSheetId="3">#REF!</definedName>
    <definedName name="__kk1" localSheetId="4">#REF!</definedName>
    <definedName name="__kk1" localSheetId="5">#REF!</definedName>
    <definedName name="__kk1" localSheetId="8">#REF!</definedName>
    <definedName name="__kk1" localSheetId="12">#REF!</definedName>
    <definedName name="__kk1" localSheetId="13">#REF!</definedName>
    <definedName name="__kk1" localSheetId="14">#REF!</definedName>
    <definedName name="__kk1" localSheetId="15">#REF!</definedName>
    <definedName name="__kk1" localSheetId="17">#REF!</definedName>
    <definedName name="__kk1" localSheetId="18">#REF!</definedName>
    <definedName name="__kk1" localSheetId="19">#REF!</definedName>
    <definedName name="__kk1" localSheetId="20">#REF!</definedName>
    <definedName name="__kk1">#REF!</definedName>
    <definedName name="_kk1" localSheetId="0">#REF!</definedName>
    <definedName name="_kk1" localSheetId="1">#REF!</definedName>
    <definedName name="_kk1" localSheetId="3">#REF!</definedName>
    <definedName name="_kk1" localSheetId="4">#REF!</definedName>
    <definedName name="_kk1" localSheetId="5">#REF!</definedName>
    <definedName name="_kk1" localSheetId="8">#REF!</definedName>
    <definedName name="_kk1" localSheetId="12">#REF!</definedName>
    <definedName name="_kk1" localSheetId="13">#REF!</definedName>
    <definedName name="_kk1" localSheetId="14">#REF!</definedName>
    <definedName name="_kk1" localSheetId="15">#REF!</definedName>
    <definedName name="_kk1" localSheetId="17">#REF!</definedName>
    <definedName name="_kk1" localSheetId="18">#REF!</definedName>
    <definedName name="_kk1" localSheetId="19">#REF!</definedName>
    <definedName name="_kk1" localSheetId="20">#REF!</definedName>
    <definedName name="_kk1">#REF!</definedName>
    <definedName name="_kk2" localSheetId="8">#REF!</definedName>
    <definedName name="_kk2" localSheetId="19">#REF!</definedName>
    <definedName name="_kk2" localSheetId="20">#REF!</definedName>
    <definedName name="_kk2">#REF!</definedName>
    <definedName name="▼選択してください。" localSheetId="0">#REF!</definedName>
    <definedName name="▼選択してください。" localSheetId="1">#REF!</definedName>
    <definedName name="▼選択してください。" localSheetId="9">#REF!</definedName>
    <definedName name="▼選択してください。" localSheetId="17">#REF!</definedName>
    <definedName name="▼選択してください。" localSheetId="18">#REF!</definedName>
    <definedName name="▼選択してください。">'別紙2-1(訪問系）'!$CA$2:$CA$6</definedName>
    <definedName name="aa" localSheetId="0">#REF!</definedName>
    <definedName name="aa" localSheetId="3">#REF!</definedName>
    <definedName name="aa" localSheetId="4">#REF!</definedName>
    <definedName name="aa" localSheetId="5">#REF!</definedName>
    <definedName name="aa" localSheetId="8">#REF!</definedName>
    <definedName name="aa" localSheetId="12">#REF!</definedName>
    <definedName name="aa" localSheetId="13">#REF!</definedName>
    <definedName name="aa" localSheetId="14">#REF!</definedName>
    <definedName name="aa" localSheetId="15">#REF!</definedName>
    <definedName name="aa">#REF!</definedName>
    <definedName name="aaaaa" localSheetId="0">#REF!</definedName>
    <definedName name="aaaaa" localSheetId="3">#REF!</definedName>
    <definedName name="aaaaa" localSheetId="4">#REF!</definedName>
    <definedName name="aaaaa" localSheetId="5">#REF!</definedName>
    <definedName name="aaaaa" localSheetId="8">#REF!</definedName>
    <definedName name="aaaaa" localSheetId="12">#REF!</definedName>
    <definedName name="aaaaa" localSheetId="13">#REF!</definedName>
    <definedName name="aaaaa" localSheetId="14">#REF!</definedName>
    <definedName name="aaaaa" localSheetId="15">#REF!</definedName>
    <definedName name="aaaaa">#REF!</definedName>
    <definedName name="Avrg" localSheetId="0">#REF!</definedName>
    <definedName name="Avrg" localSheetId="1">#REF!</definedName>
    <definedName name="Avrg">#REF!</definedName>
    <definedName name="CSV_サービス情報" localSheetId="0">#REF!</definedName>
    <definedName name="CSV_サービス情報" localSheetId="3">#REF!</definedName>
    <definedName name="CSV_サービス情報" localSheetId="4">#REF!</definedName>
    <definedName name="CSV_サービス情報" localSheetId="5">#REF!</definedName>
    <definedName name="CSV_サービス情報">#REF!</definedName>
    <definedName name="CSV_口座振込依頼書" localSheetId="0">#REF!</definedName>
    <definedName name="CSV_口座振込依頼書" localSheetId="3">#REF!</definedName>
    <definedName name="CSV_口座振込依頼書" localSheetId="4">#REF!</definedName>
    <definedName name="CSV_口座振込依頼書" localSheetId="5">#REF!</definedName>
    <definedName name="CSV_口座振込依頼書">#REF!</definedName>
    <definedName name="CSV_追加情報" localSheetId="0">#REF!</definedName>
    <definedName name="CSV_追加情報" localSheetId="3">#REF!</definedName>
    <definedName name="CSV_追加情報" localSheetId="4">#REF!</definedName>
    <definedName name="CSV_追加情報" localSheetId="5">#REF!</definedName>
    <definedName name="CSV_追加情報">#REF!</definedName>
    <definedName name="CSV_付表１" localSheetId="0">#REF!</definedName>
    <definedName name="CSV_付表１" localSheetId="3">#REF!</definedName>
    <definedName name="CSV_付表１" localSheetId="4">#REF!</definedName>
    <definedName name="CSV_付表１" localSheetId="5">#REF!</definedName>
    <definedName name="CSV_付表１">#REF!</definedName>
    <definedName name="CSV_付表１＿１" localSheetId="0">#REF!</definedName>
    <definedName name="CSV_付表１＿１" localSheetId="3">#REF!</definedName>
    <definedName name="CSV_付表１＿１" localSheetId="4">#REF!</definedName>
    <definedName name="CSV_付表１＿１" localSheetId="5">#REF!</definedName>
    <definedName name="CSV_付表１＿１">#REF!</definedName>
    <definedName name="CSV_付表１＿２" localSheetId="0">#REF!</definedName>
    <definedName name="CSV_付表１＿２" localSheetId="3">#REF!</definedName>
    <definedName name="CSV_付表１＿２" localSheetId="4">#REF!</definedName>
    <definedName name="CSV_付表１＿２" localSheetId="5">#REF!</definedName>
    <definedName name="CSV_付表１＿２">#REF!</definedName>
    <definedName name="CSV_付表１０" localSheetId="0">#REF!</definedName>
    <definedName name="CSV_付表１０" localSheetId="3">#REF!</definedName>
    <definedName name="CSV_付表１０" localSheetId="4">#REF!</definedName>
    <definedName name="CSV_付表１０" localSheetId="5">#REF!</definedName>
    <definedName name="CSV_付表１０">#REF!</definedName>
    <definedName name="CSV_付表１０＿２" localSheetId="0">#REF!</definedName>
    <definedName name="CSV_付表１０＿２" localSheetId="3">#REF!</definedName>
    <definedName name="CSV_付表１０＿２" localSheetId="4">#REF!</definedName>
    <definedName name="CSV_付表１０＿２" localSheetId="5">#REF!</definedName>
    <definedName name="CSV_付表１０＿２">#REF!</definedName>
    <definedName name="CSV_付表１１" localSheetId="0">#REF!</definedName>
    <definedName name="CSV_付表１１" localSheetId="3">#REF!</definedName>
    <definedName name="CSV_付表１１" localSheetId="4">#REF!</definedName>
    <definedName name="CSV_付表１１" localSheetId="5">#REF!</definedName>
    <definedName name="CSV_付表１１">#REF!</definedName>
    <definedName name="CSV_付表１１＿２" localSheetId="0">#REF!</definedName>
    <definedName name="CSV_付表１１＿２" localSheetId="3">#REF!</definedName>
    <definedName name="CSV_付表１１＿２" localSheetId="4">#REF!</definedName>
    <definedName name="CSV_付表１１＿２" localSheetId="5">#REF!</definedName>
    <definedName name="CSV_付表１１＿２">#REF!</definedName>
    <definedName name="CSV_付表１２" localSheetId="0">#REF!</definedName>
    <definedName name="CSV_付表１２" localSheetId="3">#REF!</definedName>
    <definedName name="CSV_付表１２" localSheetId="4">#REF!</definedName>
    <definedName name="CSV_付表１２" localSheetId="5">#REF!</definedName>
    <definedName name="CSV_付表１２">#REF!</definedName>
    <definedName name="CSV_付表１２＿２" localSheetId="0">#REF!</definedName>
    <definedName name="CSV_付表１２＿２" localSheetId="3">#REF!</definedName>
    <definedName name="CSV_付表１２＿２" localSheetId="4">#REF!</definedName>
    <definedName name="CSV_付表１２＿２" localSheetId="5">#REF!</definedName>
    <definedName name="CSV_付表１２＿２">#REF!</definedName>
    <definedName name="CSV_付表１３その１" localSheetId="0">#REF!</definedName>
    <definedName name="CSV_付表１３その１" localSheetId="3">#REF!</definedName>
    <definedName name="CSV_付表１３その１" localSheetId="4">#REF!</definedName>
    <definedName name="CSV_付表１３その１" localSheetId="5">#REF!</definedName>
    <definedName name="CSV_付表１３その１">#REF!</definedName>
    <definedName name="CSV_付表１３その２" localSheetId="0">#REF!</definedName>
    <definedName name="CSV_付表１３その２" localSheetId="3">#REF!</definedName>
    <definedName name="CSV_付表１３その２" localSheetId="4">#REF!</definedName>
    <definedName name="CSV_付表１３その２" localSheetId="5">#REF!</definedName>
    <definedName name="CSV_付表１３その２">#REF!</definedName>
    <definedName name="CSV_付表１４" localSheetId="0">#REF!</definedName>
    <definedName name="CSV_付表１４" localSheetId="3">#REF!</definedName>
    <definedName name="CSV_付表１４" localSheetId="4">#REF!</definedName>
    <definedName name="CSV_付表１４" localSheetId="5">#REF!</definedName>
    <definedName name="CSV_付表１４">#REF!</definedName>
    <definedName name="CSV_付表２" localSheetId="0">#REF!</definedName>
    <definedName name="CSV_付表２" localSheetId="3">#REF!</definedName>
    <definedName name="CSV_付表２" localSheetId="4">#REF!</definedName>
    <definedName name="CSV_付表２" localSheetId="5">#REF!</definedName>
    <definedName name="CSV_付表２">#REF!</definedName>
    <definedName name="CSV_付表３" localSheetId="0">#REF!</definedName>
    <definedName name="CSV_付表３" localSheetId="3">#REF!</definedName>
    <definedName name="CSV_付表３" localSheetId="4">#REF!</definedName>
    <definedName name="CSV_付表３" localSheetId="5">#REF!</definedName>
    <definedName name="CSV_付表３">#REF!</definedName>
    <definedName name="CSV_付表３＿２" localSheetId="0">#REF!</definedName>
    <definedName name="CSV_付表３＿２" localSheetId="3">#REF!</definedName>
    <definedName name="CSV_付表３＿２" localSheetId="4">#REF!</definedName>
    <definedName name="CSV_付表３＿２" localSheetId="5">#REF!</definedName>
    <definedName name="CSV_付表３＿２">#REF!</definedName>
    <definedName name="CSV_付表４" localSheetId="0">#REF!</definedName>
    <definedName name="CSV_付表４" localSheetId="3">#REF!</definedName>
    <definedName name="CSV_付表４" localSheetId="4">#REF!</definedName>
    <definedName name="CSV_付表４" localSheetId="5">#REF!</definedName>
    <definedName name="CSV_付表４">#REF!</definedName>
    <definedName name="CSV_付表４＿１" localSheetId="0">#REF!</definedName>
    <definedName name="CSV_付表４＿１" localSheetId="3">#REF!</definedName>
    <definedName name="CSV_付表４＿１" localSheetId="4">#REF!</definedName>
    <definedName name="CSV_付表４＿１" localSheetId="5">#REF!</definedName>
    <definedName name="CSV_付表４＿１">#REF!</definedName>
    <definedName name="CSV_付表４＿２" localSheetId="0">#REF!</definedName>
    <definedName name="CSV_付表４＿２" localSheetId="3">#REF!</definedName>
    <definedName name="CSV_付表４＿２" localSheetId="4">#REF!</definedName>
    <definedName name="CSV_付表４＿２" localSheetId="5">#REF!</definedName>
    <definedName name="CSV_付表４＿２">#REF!</definedName>
    <definedName name="CSV_付表５" localSheetId="0">#REF!</definedName>
    <definedName name="CSV_付表５" localSheetId="3">#REF!</definedName>
    <definedName name="CSV_付表５" localSheetId="4">#REF!</definedName>
    <definedName name="CSV_付表５" localSheetId="5">#REF!</definedName>
    <definedName name="CSV_付表５">#REF!</definedName>
    <definedName name="CSV_付表６" localSheetId="0">#REF!</definedName>
    <definedName name="CSV_付表６" localSheetId="3">#REF!</definedName>
    <definedName name="CSV_付表６" localSheetId="4">#REF!</definedName>
    <definedName name="CSV_付表６" localSheetId="5">#REF!</definedName>
    <definedName name="CSV_付表６">#REF!</definedName>
    <definedName name="CSV_付表７" localSheetId="0">#REF!</definedName>
    <definedName name="CSV_付表７" localSheetId="3">#REF!</definedName>
    <definedName name="CSV_付表７" localSheetId="4">#REF!</definedName>
    <definedName name="CSV_付表７" localSheetId="5">#REF!</definedName>
    <definedName name="CSV_付表７">#REF!</definedName>
    <definedName name="CSV_付表８その１" localSheetId="0">#REF!</definedName>
    <definedName name="CSV_付表８その１" localSheetId="3">#REF!</definedName>
    <definedName name="CSV_付表８その１" localSheetId="4">#REF!</definedName>
    <definedName name="CSV_付表８その１" localSheetId="5">#REF!</definedName>
    <definedName name="CSV_付表８その１">#REF!</definedName>
    <definedName name="CSV_付表８その２" localSheetId="0">#REF!</definedName>
    <definedName name="CSV_付表８その２" localSheetId="3">#REF!</definedName>
    <definedName name="CSV_付表８その２" localSheetId="4">#REF!</definedName>
    <definedName name="CSV_付表８その２" localSheetId="5">#REF!</definedName>
    <definedName name="CSV_付表８その２">#REF!</definedName>
    <definedName name="CSV_付表８その３" localSheetId="0">#REF!</definedName>
    <definedName name="CSV_付表８その３" localSheetId="3">#REF!</definedName>
    <definedName name="CSV_付表８その３" localSheetId="4">#REF!</definedName>
    <definedName name="CSV_付表８その３" localSheetId="5">#REF!</definedName>
    <definedName name="CSV_付表８その３">#REF!</definedName>
    <definedName name="CSV_付表９" localSheetId="0">#REF!</definedName>
    <definedName name="CSV_付表９" localSheetId="3">#REF!</definedName>
    <definedName name="CSV_付表９" localSheetId="4">#REF!</definedName>
    <definedName name="CSV_付表９" localSheetId="5">#REF!</definedName>
    <definedName name="CSV_付表９">#REF!</definedName>
    <definedName name="CSV_付表９＿２" localSheetId="0">#REF!</definedName>
    <definedName name="CSV_付表９＿２" localSheetId="3">#REF!</definedName>
    <definedName name="CSV_付表９＿２" localSheetId="4">#REF!</definedName>
    <definedName name="CSV_付表９＿２" localSheetId="5">#REF!</definedName>
    <definedName name="CSV_付表９＿２">#REF!</definedName>
    <definedName name="CSV_様式第１号" localSheetId="0">#REF!</definedName>
    <definedName name="CSV_様式第１号" localSheetId="3">#REF!</definedName>
    <definedName name="CSV_様式第１号" localSheetId="4">#REF!</definedName>
    <definedName name="CSV_様式第１号" localSheetId="5">#REF!</definedName>
    <definedName name="CSV_様式第１号">#REF!</definedName>
    <definedName name="e" localSheetId="8">#REF!</definedName>
    <definedName name="e" localSheetId="15">#REF!</definedName>
    <definedName name="e">#REF!</definedName>
    <definedName name="houjin" localSheetId="0">#REF!</definedName>
    <definedName name="houjin" localSheetId="3">#REF!</definedName>
    <definedName name="houjin" localSheetId="4">#REF!</definedName>
    <definedName name="houjin" localSheetId="5">#REF!</definedName>
    <definedName name="houjin">#REF!</definedName>
    <definedName name="jigyoumeishou" localSheetId="0">#REF!</definedName>
    <definedName name="jigyoumeishou" localSheetId="3">#REF!</definedName>
    <definedName name="jigyoumeishou" localSheetId="4">#REF!</definedName>
    <definedName name="jigyoumeishou" localSheetId="5">#REF!</definedName>
    <definedName name="jigyoumeishou">#REF!</definedName>
    <definedName name="kanagawaken" localSheetId="0">#REF!</definedName>
    <definedName name="kanagawaken" localSheetId="3">#REF!</definedName>
    <definedName name="kanagawaken" localSheetId="4">#REF!</definedName>
    <definedName name="kanagawaken" localSheetId="5">#REF!</definedName>
    <definedName name="kanagawaken">#REF!</definedName>
    <definedName name="kawasaki" localSheetId="0">#REF!</definedName>
    <definedName name="kawasaki" localSheetId="3">#REF!</definedName>
    <definedName name="kawasaki" localSheetId="4">#REF!</definedName>
    <definedName name="kawasaki" localSheetId="5">#REF!</definedName>
    <definedName name="kawasaki">#REF!</definedName>
    <definedName name="kk" localSheetId="0">#REF!</definedName>
    <definedName name="kk" localSheetId="1">#REF!</definedName>
    <definedName name="kk" localSheetId="12">'別紙3-4'!$Z$17</definedName>
    <definedName name="kk" localSheetId="19">#REF!</definedName>
    <definedName name="kk" localSheetId="20">#REF!</definedName>
    <definedName name="kk">#REF!</definedName>
    <definedName name="KK_03" localSheetId="0">#REF!</definedName>
    <definedName name="KK_03" localSheetId="1">#REF!</definedName>
    <definedName name="KK_03">#REF!</definedName>
    <definedName name="KK_06" localSheetId="0">#REF!</definedName>
    <definedName name="KK_06" localSheetId="1">#REF!</definedName>
    <definedName name="KK_06" localSheetId="12">'別紙3-4'!$AV$103:$AX$277</definedName>
    <definedName name="KK_06" localSheetId="19">#REF!</definedName>
    <definedName name="KK_06" localSheetId="20">#REF!</definedName>
    <definedName name="KK_06">#REF!</definedName>
    <definedName name="KK2_3" localSheetId="0">#REF!</definedName>
    <definedName name="KK2_3" localSheetId="1">#REF!</definedName>
    <definedName name="KK2_3">#REF!</definedName>
    <definedName name="KKK" localSheetId="0">#REF!</definedName>
    <definedName name="KKK" localSheetId="1">#REF!</definedName>
    <definedName name="KKK" localSheetId="3">#REF!</definedName>
    <definedName name="KKK" localSheetId="4">#REF!</definedName>
    <definedName name="KKK" localSheetId="5">#REF!</definedName>
    <definedName name="KKK" localSheetId="8">#REF!</definedName>
    <definedName name="KKK" localSheetId="12">#REF!</definedName>
    <definedName name="KKK" localSheetId="13">#REF!</definedName>
    <definedName name="KKK" localSheetId="14">#REF!</definedName>
    <definedName name="KKK" localSheetId="15">#REF!</definedName>
    <definedName name="KKK" localSheetId="17">#REF!</definedName>
    <definedName name="KKK" localSheetId="18">#REF!</definedName>
    <definedName name="KKK" localSheetId="19">#REF!</definedName>
    <definedName name="KKK" localSheetId="20">#REF!</definedName>
    <definedName name="KKK">#REF!</definedName>
    <definedName name="ｋｋｋｋ" localSheetId="0">#REF!</definedName>
    <definedName name="ｋｋｋｋ" localSheetId="3">#REF!</definedName>
    <definedName name="ｋｋｋｋ" localSheetId="4">#REF!</definedName>
    <definedName name="ｋｋｋｋ" localSheetId="5">#REF!</definedName>
    <definedName name="ｋｋｋｋ">#REF!</definedName>
    <definedName name="_xlnm.Print_Area" localSheetId="0">'　はじめに'!$A$1:$M$29</definedName>
    <definedName name="_xlnm.Print_Area" localSheetId="1">'サービス種類別提出書類一覧 '!$A$1:$S$103</definedName>
    <definedName name="_xlnm.Print_Area" localSheetId="3">'別紙1（その1）'!$A$1:$BF$144</definedName>
    <definedName name="_xlnm.Print_Area" localSheetId="4">'別紙１（その2）'!$A$1:$BD$155</definedName>
    <definedName name="_xlnm.Print_Area" localSheetId="5">'別紙1（その3）'!$A$1:$BK$70</definedName>
    <definedName name="_xlnm.Print_Area" localSheetId="6">'別紙2-1(訪問系）'!$A$2:$BB$36</definedName>
    <definedName name="_xlnm.Print_Area" localSheetId="7">'別紙2-2（訪問系・共同生活援助を除くサービス）'!$A$2:$BB$43</definedName>
    <definedName name="_xlnm.Print_Area" localSheetId="8">'別紙2-3（共同生活援助）'!$A$2:$BB$44</definedName>
    <definedName name="_xlnm.Print_Area" localSheetId="9">'別紙3-1 '!$A$1:$AT$60</definedName>
    <definedName name="_xlnm.Print_Area" localSheetId="10">'別紙3-2'!$A$2:$AS$31</definedName>
    <definedName name="_xlnm.Print_Area" localSheetId="11">'別紙3-3'!$A$1:$AT$51</definedName>
    <definedName name="_xlnm.Print_Area" localSheetId="12">'別紙3-4'!$A$1:$AS$19</definedName>
    <definedName name="_xlnm.Print_Area" localSheetId="13">'別紙3-5'!$A$1:$AS$26</definedName>
    <definedName name="_xlnm.Print_Area" localSheetId="14">'別紙3-6'!$A$1:$AS$26</definedName>
    <definedName name="_xlnm.Print_Area" localSheetId="15">'別紙3-7'!$A$1:$AS$35</definedName>
    <definedName name="_xlnm.Print_Area" localSheetId="17">'別紙4-1 '!$A$1:$AA$74</definedName>
    <definedName name="_xlnm.Print_Area" localSheetId="18">'別紙4-2'!$B$1:$AC$58</definedName>
    <definedName name="_xlnm.Print_Area" localSheetId="19">'別紙4-3'!$A$1:$AA$73</definedName>
    <definedName name="_xlnm.Print_Area" localSheetId="20">'別紙4-4'!$A$1:$AA$73</definedName>
    <definedName name="_xlnm.Print_Area" localSheetId="2">様式第1号!$A$1:$AN$46</definedName>
    <definedName name="Roman_01" localSheetId="0">#REF!</definedName>
    <definedName name="Roman_01" localSheetId="1">#REF!</definedName>
    <definedName name="Roman_01" localSheetId="19">#REF!</definedName>
    <definedName name="Roman_01" localSheetId="20">#REF!</definedName>
    <definedName name="Roman_01">#REF!</definedName>
    <definedName name="Roman_03" localSheetId="0">#REF!</definedName>
    <definedName name="Roman_03" localSheetId="1">#REF!</definedName>
    <definedName name="Roman_03" localSheetId="19">#REF!</definedName>
    <definedName name="Roman_03" localSheetId="20">#REF!</definedName>
    <definedName name="Roman_03">#REF!</definedName>
    <definedName name="Roman_04" localSheetId="0">#REF!</definedName>
    <definedName name="Roman_04" localSheetId="1">#REF!</definedName>
    <definedName name="Roman_04" localSheetId="10">'別紙3-2'!#REF!</definedName>
    <definedName name="Roman_04" localSheetId="13">'別紙3-5'!#REF!</definedName>
    <definedName name="Roman_04" localSheetId="14">'別紙3-6'!#REF!</definedName>
    <definedName name="Roman_04" localSheetId="15">'別紙3-7'!#REF!</definedName>
    <definedName name="Roman_04" localSheetId="19">#REF!</definedName>
    <definedName name="Roman_04" localSheetId="20">#REF!</definedName>
    <definedName name="Roman_04">#REF!</definedName>
    <definedName name="Roman_06" localSheetId="0">#REF!</definedName>
    <definedName name="Roman_06" localSheetId="1">#REF!</definedName>
    <definedName name="Roman_06" localSheetId="12">'別紙3-4'!$AV$76:$AW$86</definedName>
    <definedName name="Roman_06" localSheetId="19">#REF!</definedName>
    <definedName name="Roman_06" localSheetId="20">#REF!</definedName>
    <definedName name="Roman_06">#REF!</definedName>
    <definedName name="Roman2_1" localSheetId="0">#REF!</definedName>
    <definedName name="Roman2_1" localSheetId="1">#REF!</definedName>
    <definedName name="Roman2_1">#REF!</definedName>
    <definedName name="Roman2_3" localSheetId="0">#REF!</definedName>
    <definedName name="Roman2_3" localSheetId="1">#REF!</definedName>
    <definedName name="Roman2_3">#REF!</definedName>
    <definedName name="Serv_LIST" localSheetId="0">#REF!</definedName>
    <definedName name="Serv_LIST" localSheetId="1">#REF!</definedName>
    <definedName name="Serv_LIST" localSheetId="15">'別紙3-7'!$O$20:$AB$25</definedName>
    <definedName name="Serv_LIST" localSheetId="19">#REF!</definedName>
    <definedName name="Serv_LIST" localSheetId="20">#REF!</definedName>
    <definedName name="Serv_LIST">#REF!</definedName>
    <definedName name="siharai" localSheetId="0">#REF!</definedName>
    <definedName name="siharai" localSheetId="3">#REF!</definedName>
    <definedName name="siharai" localSheetId="4">#REF!</definedName>
    <definedName name="siharai" localSheetId="5">#REF!</definedName>
    <definedName name="siharai">#REF!</definedName>
    <definedName name="sikuchouson" localSheetId="0">#REF!</definedName>
    <definedName name="sikuchouson" localSheetId="3">#REF!</definedName>
    <definedName name="sikuchouson" localSheetId="4">#REF!</definedName>
    <definedName name="sikuchouson" localSheetId="5">#REF!</definedName>
    <definedName name="sikuchouson">#REF!</definedName>
    <definedName name="sinseisaki" localSheetId="0">#REF!</definedName>
    <definedName name="sinseisaki" localSheetId="3">#REF!</definedName>
    <definedName name="sinseisaki" localSheetId="4">#REF!</definedName>
    <definedName name="sinseisaki" localSheetId="5">#REF!</definedName>
    <definedName name="sinseisaki">#REF!</definedName>
    <definedName name="SS" localSheetId="0">#REF!</definedName>
    <definedName name="SS" localSheetId="1">#REF!</definedName>
    <definedName name="SS" localSheetId="10">#REF!</definedName>
    <definedName name="SS" localSheetId="15">#REF!</definedName>
    <definedName name="SS">#REF!</definedName>
    <definedName name="table_03" localSheetId="0">#REF!</definedName>
    <definedName name="table_03" localSheetId="1">#REF!</definedName>
    <definedName name="table_03">#REF!</definedName>
    <definedName name="table_06" localSheetId="0">#REF!</definedName>
    <definedName name="table_06" localSheetId="1">#REF!</definedName>
    <definedName name="table_06" localSheetId="12">'別紙3-4'!$BB$103:$BL$113</definedName>
    <definedName name="table_06" localSheetId="19">#REF!</definedName>
    <definedName name="table_06" localSheetId="20">#REF!</definedName>
    <definedName name="table_06">#REF!</definedName>
    <definedName name="table2_3" localSheetId="0">#REF!</definedName>
    <definedName name="table2_3" localSheetId="1">#REF!</definedName>
    <definedName name="table2_3">#REF!</definedName>
    <definedName name="yokohama" localSheetId="0">#REF!</definedName>
    <definedName name="yokohama" localSheetId="3">#REF!</definedName>
    <definedName name="yokohama" localSheetId="4">#REF!</definedName>
    <definedName name="yokohama" localSheetId="5">#REF!</definedName>
    <definedName name="yokohama">#REF!</definedName>
    <definedName name="Z_E5B59279_AC02_449B_9B6C_AEEA7F9D3D1D_.wvu.Cols" localSheetId="7" hidden="1">'別紙2-2（訪問系・共同生活援助を除くサービス）'!$BP:$BP</definedName>
    <definedName name="Z_E5B59279_AC02_449B_9B6C_AEEA7F9D3D1D_.wvu.Cols" localSheetId="8" hidden="1">'別紙2-3（共同生活援助）'!$BP:$BP</definedName>
    <definedName name="Z_E5B59279_AC02_449B_9B6C_AEEA7F9D3D1D_.wvu.Cols" localSheetId="19" hidden="1">'別紙4-3'!$AB:$AH</definedName>
    <definedName name="Z_E5B59279_AC02_449B_9B6C_AEEA7F9D3D1D_.wvu.Cols" localSheetId="2" hidden="1">様式第1号!$AR:$AZ</definedName>
    <definedName name="Z_E5B59279_AC02_449B_9B6C_AEEA7F9D3D1D_.wvu.PrintArea" localSheetId="0" hidden="1">'　はじめに'!$A$1:$M$29</definedName>
    <definedName name="Z_E5B59279_AC02_449B_9B6C_AEEA7F9D3D1D_.wvu.PrintArea" localSheetId="1" hidden="1">'サービス種類別提出書類一覧 '!$A$1:$P$104</definedName>
    <definedName name="Z_E5B59279_AC02_449B_9B6C_AEEA7F9D3D1D_.wvu.PrintArea" localSheetId="3" hidden="1">'別紙1（その1）'!#REF!</definedName>
    <definedName name="Z_E5B59279_AC02_449B_9B6C_AEEA7F9D3D1D_.wvu.PrintArea" localSheetId="4" hidden="1">'別紙１（その2）'!$A$1:$BD$124</definedName>
    <definedName name="Z_E5B59279_AC02_449B_9B6C_AEEA7F9D3D1D_.wvu.PrintArea" localSheetId="5" hidden="1">'別紙1（その3）'!$A$1:$BF$70</definedName>
    <definedName name="Z_E5B59279_AC02_449B_9B6C_AEEA7F9D3D1D_.wvu.PrintArea" localSheetId="6" hidden="1">'別紙2-1(訪問系）'!$A$2:$BB$36</definedName>
    <definedName name="Z_E5B59279_AC02_449B_9B6C_AEEA7F9D3D1D_.wvu.PrintArea" localSheetId="7" hidden="1">'別紙2-2（訪問系・共同生活援助を除くサービス）'!$A$2:$BB$42</definedName>
    <definedName name="Z_E5B59279_AC02_449B_9B6C_AEEA7F9D3D1D_.wvu.PrintArea" localSheetId="8" hidden="1">'別紙2-3（共同生活援助）'!$A$2:$BB$43</definedName>
    <definedName name="Z_E5B59279_AC02_449B_9B6C_AEEA7F9D3D1D_.wvu.PrintArea" localSheetId="9" hidden="1">'別紙3-1 '!$A$1:$AS$32</definedName>
    <definedName name="Z_E5B59279_AC02_449B_9B6C_AEEA7F9D3D1D_.wvu.PrintArea" localSheetId="10" hidden="1">'別紙3-2'!$A$2:$AS$31</definedName>
    <definedName name="Z_E5B59279_AC02_449B_9B6C_AEEA7F9D3D1D_.wvu.PrintArea" localSheetId="12" hidden="1">'別紙3-4'!$A$1:$AS$19</definedName>
    <definedName name="Z_E5B59279_AC02_449B_9B6C_AEEA7F9D3D1D_.wvu.PrintArea" localSheetId="13" hidden="1">'別紙3-5'!$A$1:$AS$26</definedName>
    <definedName name="Z_E5B59279_AC02_449B_9B6C_AEEA7F9D3D1D_.wvu.PrintArea" localSheetId="14" hidden="1">'別紙3-6'!$A$1:$AS$26</definedName>
    <definedName name="Z_E5B59279_AC02_449B_9B6C_AEEA7F9D3D1D_.wvu.PrintArea" localSheetId="15" hidden="1">'別紙3-7'!$A$1:$AS$14</definedName>
    <definedName name="Z_E5B59279_AC02_449B_9B6C_AEEA7F9D3D1D_.wvu.PrintArea" localSheetId="19" hidden="1">'別紙4-3'!$A$1:$AA$72</definedName>
    <definedName name="Z_E5B59279_AC02_449B_9B6C_AEEA7F9D3D1D_.wvu.PrintArea" localSheetId="20" hidden="1">'別紙4-4'!$A$1:$AA$73</definedName>
    <definedName name="Z_E5B59279_AC02_449B_9B6C_AEEA7F9D3D1D_.wvu.PrintArea" localSheetId="2" hidden="1">様式第1号!$B$2:$AM$46</definedName>
    <definedName name="Z_E5B59279_AC02_449B_9B6C_AEEA7F9D3D1D_.wvu.Rows" localSheetId="9" hidden="1">'別紙3-1 '!$15:$16,'別紙3-1 '!$18:$18,'別紙3-1 '!$33:$58</definedName>
    <definedName name="Z_E5B59279_AC02_449B_9B6C_AEEA7F9D3D1D_.wvu.Rows" localSheetId="15" hidden="1">'別紙3-7'!$18:$33</definedName>
    <definedName name="サービス">[1]様式６!$S$201:$S$252</definedName>
    <definedName name="サービス種類" localSheetId="0">'[2]別紙2-2（訪問系を除くサービス）'!$BP$2:$BP$15</definedName>
    <definedName name="サービス種類" localSheetId="1">'[3]別紙2-2（訪問系を除くサービス）'!$BP$1:$BP$16</definedName>
    <definedName name="サービス種類" localSheetId="3">'[4]別紙2-2（訪問系を除くサービス）'!$BP$2:$BP$15</definedName>
    <definedName name="サービス種類" localSheetId="4">'[4]別紙2-2（訪問系を除くサービス）'!$BP$2:$BP$15</definedName>
    <definedName name="サービス種類" localSheetId="5">'[4]別紙2-2（訪問系を除くサービス）'!$BP$2:$BP$15</definedName>
    <definedName name="サービス種類" localSheetId="8">'別紙2-3（共同生活援助）'!$BP$2:$BP$15</definedName>
    <definedName name="サービス種類" localSheetId="9">#REF!</definedName>
    <definedName name="サービス種類" localSheetId="12">'[5]別紙2-2（訪問系を除くサービス）'!$BP$2:$BP$15</definedName>
    <definedName name="サービス種類" localSheetId="13">'[5]別紙2-2（訪問系を除くサービス）'!$BP$2:$BP$15</definedName>
    <definedName name="サービス種類" localSheetId="14">'[6]別紙2-2（訪問系を除くサービス）'!$BP$2:$BP$15</definedName>
    <definedName name="サービス種類" localSheetId="15">'[5]別紙2-2（訪問系を除くサービス）'!$BP$2:$BP$15</definedName>
    <definedName name="サービス種類" localSheetId="17">'[7]別紙2-2（訪問系を除くサービス）'!$BP$2:$BP$15</definedName>
    <definedName name="サービス種類" localSheetId="18">'[7]別紙2-2（訪問系を除くサービス）'!$BP$2:$BP$15</definedName>
    <definedName name="サービス種類" localSheetId="19">'[7]別紙2-2（訪問系を除くサービス）'!$BP$2:$BP$15</definedName>
    <definedName name="サービス種類" localSheetId="20">'[7]別紙2-2（訪問系を除くサービス）'!$BP$2:$BP$15</definedName>
    <definedName name="サービス種類">'別紙2-2（訪問系・共同生活援助を除くサービス）'!$BP$2:$BP$14</definedName>
    <definedName name="サービス種類別提出書類一覧" localSheetId="0">#REF!</definedName>
    <definedName name="サービス種類別提出書類一覧" localSheetId="1">#REF!</definedName>
    <definedName name="サービス種類別提出書類一覧" localSheetId="3">#REF!</definedName>
    <definedName name="サービス種類別提出書類一覧" localSheetId="4">#REF!</definedName>
    <definedName name="サービス種類別提出書類一覧" localSheetId="5">#REF!</definedName>
    <definedName name="サービス種類別提出書類一覧" localSheetId="8">#REF!</definedName>
    <definedName name="サービス種類別提出書類一覧" localSheetId="15">#REF!</definedName>
    <definedName name="サービス種類別提出書類一覧" localSheetId="19">#REF!</definedName>
    <definedName name="サービス種類別提出書類一覧" localSheetId="20">#REF!</definedName>
    <definedName name="サービス種類別提出書類一覧">#REF!</definedName>
    <definedName name="サービス種類別提出書類一覧２" localSheetId="1">#REF!</definedName>
    <definedName name="サービス種類別提出書類一覧２" localSheetId="19">#REF!</definedName>
    <definedName name="サービス種類別提出書類一覧２" localSheetId="20">#REF!</definedName>
    <definedName name="サービス種類別提出書類一覧２">#REF!</definedName>
    <definedName name="はじめに" localSheetId="0">#REF!</definedName>
    <definedName name="はじめに" localSheetId="3">#REF!</definedName>
    <definedName name="はじめに" localSheetId="4">#REF!</definedName>
    <definedName name="はじめに" localSheetId="5">#REF!</definedName>
    <definedName name="はじめに" localSheetId="8">#REF!</definedName>
    <definedName name="はじめに" localSheetId="15">#REF!</definedName>
    <definedName name="はじめに" localSheetId="19">#REF!</definedName>
    <definedName name="はじめに" localSheetId="20">#REF!</definedName>
    <definedName name="はじめに">#REF!</definedName>
    <definedName name="リスト_サービス種類" localSheetId="0">#REF!</definedName>
    <definedName name="リスト_サービス種類" localSheetId="3">#REF!</definedName>
    <definedName name="リスト_サービス種類" localSheetId="4">#REF!</definedName>
    <definedName name="リスト_サービス種類" localSheetId="5">#REF!</definedName>
    <definedName name="リスト_サービス種類">#REF!</definedName>
    <definedName name="リスト_施設等の区分" localSheetId="0">#REF!</definedName>
    <definedName name="リスト_施設等の区分" localSheetId="3">#REF!</definedName>
    <definedName name="リスト_施設等の区分" localSheetId="4">#REF!</definedName>
    <definedName name="リスト_施設等の区分" localSheetId="5">#REF!</definedName>
    <definedName name="リスト_施設等の区分">#REF!</definedName>
    <definedName name="リスト_施設等の区分_児童デイ" localSheetId="0">#REF!</definedName>
    <definedName name="リスト_施設等の区分_児童デイ" localSheetId="3">#REF!</definedName>
    <definedName name="リスト_施設等の区分_児童デイ" localSheetId="4">#REF!</definedName>
    <definedName name="リスト_施設等の区分_児童デイ" localSheetId="5">#REF!</definedName>
    <definedName name="リスト_施設等の区分_児童デイ">#REF!</definedName>
    <definedName name="リスト_施設等の区分_障害児施設給付費" localSheetId="0">#REF!</definedName>
    <definedName name="リスト_施設等の区分_障害児施設給付費" localSheetId="3">#REF!</definedName>
    <definedName name="リスト_施設等の区分_障害児施設給付費" localSheetId="4">#REF!</definedName>
    <definedName name="リスト_施設等の区分_障害児施設給付費" localSheetId="5">#REF!</definedName>
    <definedName name="リスト_施設等の区分_障害児施設給付費">#REF!</definedName>
    <definedName name="リスト_処遇改善助成金キャリアパス区分" localSheetId="0">#REF!</definedName>
    <definedName name="リスト_処遇改善助成金キャリアパス区分" localSheetId="3">#REF!</definedName>
    <definedName name="リスト_処遇改善助成金キャリアパス区分" localSheetId="4">#REF!</definedName>
    <definedName name="リスト_処遇改善助成金キャリアパス区分" localSheetId="5">#REF!</definedName>
    <definedName name="リスト_処遇改善助成金キャリアパス区分">#REF!</definedName>
    <definedName name="リスト_定員区分" localSheetId="0">#REF!</definedName>
    <definedName name="リスト_定員区分" localSheetId="3">#REF!</definedName>
    <definedName name="リスト_定員区分" localSheetId="4">#REF!</definedName>
    <definedName name="リスト_定員区分" localSheetId="5">#REF!</definedName>
    <definedName name="リスト_定員区分">#REF!</definedName>
    <definedName name="リスト_定員区分_肢体不自由児施設_通所通園" localSheetId="0">#REF!</definedName>
    <definedName name="リスト_定員区分_肢体不自由児施設_通所通園" localSheetId="3">#REF!</definedName>
    <definedName name="リスト_定員区分_肢体不自由児施設_通所通園" localSheetId="4">#REF!</definedName>
    <definedName name="リスト_定員区分_肢体不自由児施設_通所通園" localSheetId="5">#REF!</definedName>
    <definedName name="リスト_定員区分_肢体不自由児施設_通所通園">#REF!</definedName>
    <definedName name="リスト_定員区分_肢体不自由児療護施設" localSheetId="0">#REF!</definedName>
    <definedName name="リスト_定員区分_肢体不自由児療護施設" localSheetId="3">#REF!</definedName>
    <definedName name="リスト_定員区分_肢体不自由児療護施設" localSheetId="4">#REF!</definedName>
    <definedName name="リスト_定員区分_肢体不自由児療護施設" localSheetId="5">#REF!</definedName>
    <definedName name="リスト_定員区分_肢体不自由児療護施設">#REF!</definedName>
    <definedName name="リスト_定員区分_障害児施設" localSheetId="0">#REF!</definedName>
    <definedName name="リスト_定員区分_障害児施設" localSheetId="3">#REF!</definedName>
    <definedName name="リスト_定員区分_障害児施設" localSheetId="4">#REF!</definedName>
    <definedName name="リスト_定員区分_障害児施設" localSheetId="5">#REF!</definedName>
    <definedName name="リスト_定員区分_障害児施設">#REF!</definedName>
    <definedName name="リスト_定員区分_対象無し" localSheetId="0">#REF!</definedName>
    <definedName name="リスト_定員区分_対象無し" localSheetId="3">#REF!</definedName>
    <definedName name="リスト_定員区分_対象無し" localSheetId="4">#REF!</definedName>
    <definedName name="リスト_定員区分_対象無し" localSheetId="5">#REF!</definedName>
    <definedName name="リスト_定員区分_対象無し">#REF!</definedName>
    <definedName name="リスト_定員区分_第２種自閉症児施設" localSheetId="0">#REF!</definedName>
    <definedName name="リスト_定員区分_第２種自閉症児施設" localSheetId="3">#REF!</definedName>
    <definedName name="リスト_定員区分_第２種自閉症児施設" localSheetId="4">#REF!</definedName>
    <definedName name="リスト_定員区分_第２種自閉症児施設" localSheetId="5">#REF!</definedName>
    <definedName name="リスト_定員区分_第２種自閉症児施設">#REF!</definedName>
    <definedName name="リスト_定員区分_知的障害児通園施設" localSheetId="0">#REF!</definedName>
    <definedName name="リスト_定員区分_知的障害児通園施設" localSheetId="3">#REF!</definedName>
    <definedName name="リスト_定員区分_知的障害児通園施設" localSheetId="4">#REF!</definedName>
    <definedName name="リスト_定員区分_知的障害児通園施設" localSheetId="5">#REF!</definedName>
    <definedName name="リスト_定員区分_知的障害児通園施設">#REF!</definedName>
    <definedName name="リスト_定員区分_難聴幼児通園施設" localSheetId="0">#REF!</definedName>
    <definedName name="リスト_定員区分_難聴幼児通園施設" localSheetId="3">#REF!</definedName>
    <definedName name="リスト_定員区分_難聴幼児通園施設" localSheetId="4">#REF!</definedName>
    <definedName name="リスト_定員区分_難聴幼児通園施設" localSheetId="5">#REF!</definedName>
    <definedName name="リスト_定員区分_難聴幼児通園施設">#REF!</definedName>
    <definedName name="リスト_定員区分_盲児施設_ろうあ児施設" localSheetId="0">#REF!</definedName>
    <definedName name="リスト_定員区分_盲児施設_ろうあ児施設" localSheetId="3">#REF!</definedName>
    <definedName name="リスト_定員区分_盲児施設_ろうあ児施設" localSheetId="4">#REF!</definedName>
    <definedName name="リスト_定員区分_盲児施設_ろうあ児施設" localSheetId="5">#REF!</definedName>
    <definedName name="リスト_定員区分_盲児施設_ろうあ児施設">#REF!</definedName>
    <definedName name="取込変換_施設等の区分" localSheetId="0">#REF!</definedName>
    <definedName name="取込変換_施設等の区分" localSheetId="3">#REF!</definedName>
    <definedName name="取込変換_施設等の区分" localSheetId="4">#REF!</definedName>
    <definedName name="取込変換_施設等の区分" localSheetId="5">#REF!</definedName>
    <definedName name="取込変換_施設等の区分">#REF!</definedName>
    <definedName name="取込変換_施設等の区分_児童デイ" localSheetId="0">#REF!</definedName>
    <definedName name="取込変換_施設等の区分_児童デイ" localSheetId="3">#REF!</definedName>
    <definedName name="取込変換_施設等の区分_児童デイ" localSheetId="4">#REF!</definedName>
    <definedName name="取込変換_施設等の区分_児童デイ" localSheetId="5">#REF!</definedName>
    <definedName name="取込変換_施設等の区分_児童デイ">#REF!</definedName>
    <definedName name="取込変換_施設等の区分_障害児施設給付費" localSheetId="0">#REF!</definedName>
    <definedName name="取込変換_施設等の区分_障害児施設給付費" localSheetId="3">#REF!</definedName>
    <definedName name="取込変換_施設等の区分_障害児施設給付費" localSheetId="4">#REF!</definedName>
    <definedName name="取込変換_施設等の区分_障害児施設給付費" localSheetId="5">#REF!</definedName>
    <definedName name="取込変換_施設等の区分_障害児施設給付費">#REF!</definedName>
    <definedName name="取込変換_処遇改善助成金キャリアパス区分" localSheetId="0">#REF!</definedName>
    <definedName name="取込変換_処遇改善助成金キャリアパス区分" localSheetId="3">#REF!</definedName>
    <definedName name="取込変換_処遇改善助成金キャリアパス区分" localSheetId="4">#REF!</definedName>
    <definedName name="取込変換_処遇改善助成金キャリアパス区分" localSheetId="5">#REF!</definedName>
    <definedName name="取込変換_処遇改善助成金キャリアパス区分">#REF!</definedName>
    <definedName name="取込変換_定員区分" localSheetId="0">#REF!</definedName>
    <definedName name="取込変換_定員区分" localSheetId="3">#REF!</definedName>
    <definedName name="取込変換_定員区分" localSheetId="4">#REF!</definedName>
    <definedName name="取込変換_定員区分" localSheetId="5">#REF!</definedName>
    <definedName name="取込変換_定員区分">#REF!</definedName>
    <definedName name="取込変換_定員区分_肢体不自由児施設_通所通園" localSheetId="0">#REF!</definedName>
    <definedName name="取込変換_定員区分_肢体不自由児施設_通所通園" localSheetId="3">#REF!</definedName>
    <definedName name="取込変換_定員区分_肢体不自由児施設_通所通園" localSheetId="4">#REF!</definedName>
    <definedName name="取込変換_定員区分_肢体不自由児施設_通所通園" localSheetId="5">#REF!</definedName>
    <definedName name="取込変換_定員区分_肢体不自由児施設_通所通園">#REF!</definedName>
    <definedName name="取込変換_定員区分_肢体不自由児療護施設" localSheetId="0">#REF!</definedName>
    <definedName name="取込変換_定員区分_肢体不自由児療護施設" localSheetId="3">#REF!</definedName>
    <definedName name="取込変換_定員区分_肢体不自由児療護施設" localSheetId="4">#REF!</definedName>
    <definedName name="取込変換_定員区分_肢体不自由児療護施設" localSheetId="5">#REF!</definedName>
    <definedName name="取込変換_定員区分_肢体不自由児療護施設">#REF!</definedName>
    <definedName name="取込変換_定員区分_障害児施設" localSheetId="0">#REF!</definedName>
    <definedName name="取込変換_定員区分_障害児施設" localSheetId="3">#REF!</definedName>
    <definedName name="取込変換_定員区分_障害児施設" localSheetId="4">#REF!</definedName>
    <definedName name="取込変換_定員区分_障害児施設" localSheetId="5">#REF!</definedName>
    <definedName name="取込変換_定員区分_障害児施設">#REF!</definedName>
    <definedName name="取込変換_定員区分_対象無し" localSheetId="0">#REF!</definedName>
    <definedName name="取込変換_定員区分_対象無し" localSheetId="3">#REF!</definedName>
    <definedName name="取込変換_定員区分_対象無し" localSheetId="4">#REF!</definedName>
    <definedName name="取込変換_定員区分_対象無し" localSheetId="5">#REF!</definedName>
    <definedName name="取込変換_定員区分_対象無し">#REF!</definedName>
    <definedName name="取込変換_定員区分_第２種自閉症児施設" localSheetId="0">#REF!</definedName>
    <definedName name="取込変換_定員区分_第２種自閉症児施設" localSheetId="3">#REF!</definedName>
    <definedName name="取込変換_定員区分_第２種自閉症児施設" localSheetId="4">#REF!</definedName>
    <definedName name="取込変換_定員区分_第２種自閉症児施設" localSheetId="5">#REF!</definedName>
    <definedName name="取込変換_定員区分_第２種自閉症児施設">#REF!</definedName>
    <definedName name="取込変換_定員区分_知的障害児通園施設" localSheetId="0">#REF!</definedName>
    <definedName name="取込変換_定員区分_知的障害児通園施設" localSheetId="3">#REF!</definedName>
    <definedName name="取込変換_定員区分_知的障害児通園施設" localSheetId="4">#REF!</definedName>
    <definedName name="取込変換_定員区分_知的障害児通園施設" localSheetId="5">#REF!</definedName>
    <definedName name="取込変換_定員区分_知的障害児通園施設">#REF!</definedName>
    <definedName name="取込変換_定員区分_難聴幼児通園施設" localSheetId="0">#REF!</definedName>
    <definedName name="取込変換_定員区分_難聴幼児通園施設" localSheetId="3">#REF!</definedName>
    <definedName name="取込変換_定員区分_難聴幼児通園施設" localSheetId="4">#REF!</definedName>
    <definedName name="取込変換_定員区分_難聴幼児通園施設" localSheetId="5">#REF!</definedName>
    <definedName name="取込変換_定員区分_難聴幼児通園施設">#REF!</definedName>
    <definedName name="取込変換_定員区分_盲児施設_ろうあ児施設" localSheetId="0">#REF!</definedName>
    <definedName name="取込変換_定員区分_盲児施設_ろうあ児施設" localSheetId="3">#REF!</definedName>
    <definedName name="取込変換_定員区分_盲児施設_ろうあ児施設" localSheetId="4">#REF!</definedName>
    <definedName name="取込変換_定員区分_盲児施設_ろうあ児施設" localSheetId="5">#REF!</definedName>
    <definedName name="取込変換_定員区分_盲児施設_ろうあ児施設">#REF!</definedName>
    <definedName name="取込変換_夜間支援対象利用者数" localSheetId="0">#REF!</definedName>
    <definedName name="取込変換_夜間支援対象利用者数" localSheetId="3">#REF!</definedName>
    <definedName name="取込変換_夜間支援対象利用者数" localSheetId="4">#REF!</definedName>
    <definedName name="取込変換_夜間支援対象利用者数" localSheetId="5">#REF!</definedName>
    <definedName name="取込変換_夜間支援対象利用者数">#REF!</definedName>
    <definedName name="出力変換_施設等の区分" localSheetId="0">#REF!</definedName>
    <definedName name="出力変換_施設等の区分" localSheetId="3">#REF!</definedName>
    <definedName name="出力変換_施設等の区分" localSheetId="4">#REF!</definedName>
    <definedName name="出力変換_施設等の区分" localSheetId="5">#REF!</definedName>
    <definedName name="出力変換_施設等の区分">#REF!</definedName>
    <definedName name="出力変換_施設等の区分_児童デイ" localSheetId="0">#REF!</definedName>
    <definedName name="出力変換_施設等の区分_児童デイ" localSheetId="3">#REF!</definedName>
    <definedName name="出力変換_施設等の区分_児童デイ" localSheetId="4">#REF!</definedName>
    <definedName name="出力変換_施設等の区分_児童デイ" localSheetId="5">#REF!</definedName>
    <definedName name="出力変換_施設等の区分_児童デイ">#REF!</definedName>
    <definedName name="出力変換_施設等の区分_障害児施設給付費" localSheetId="0">#REF!</definedName>
    <definedName name="出力変換_施設等の区分_障害児施設給付費" localSheetId="3">#REF!</definedName>
    <definedName name="出力変換_施設等の区分_障害児施設給付費" localSheetId="4">#REF!</definedName>
    <definedName name="出力変換_施設等の区分_障害児施設給付費" localSheetId="5">#REF!</definedName>
    <definedName name="出力変換_施設等の区分_障害児施設給付費">#REF!</definedName>
    <definedName name="出力変換_処遇改善助成金キャリアパス区分" localSheetId="0">#REF!</definedName>
    <definedName name="出力変換_処遇改善助成金キャリアパス区分" localSheetId="3">#REF!</definedName>
    <definedName name="出力変換_処遇改善助成金キャリアパス区分" localSheetId="4">#REF!</definedName>
    <definedName name="出力変換_処遇改善助成金キャリアパス区分" localSheetId="5">#REF!</definedName>
    <definedName name="出力変換_処遇改善助成金キャリアパス区分">#REF!</definedName>
    <definedName name="出力変換_定員区分" localSheetId="0">#REF!</definedName>
    <definedName name="出力変換_定員区分" localSheetId="3">#REF!</definedName>
    <definedName name="出力変換_定員区分" localSheetId="4">#REF!</definedName>
    <definedName name="出力変換_定員区分" localSheetId="5">#REF!</definedName>
    <definedName name="出力変換_定員区分">#REF!</definedName>
    <definedName name="出力変換_定員区分_肢体不自由児施設_通所通園" localSheetId="0">#REF!</definedName>
    <definedName name="出力変換_定員区分_肢体不自由児施設_通所通園" localSheetId="3">#REF!</definedName>
    <definedName name="出力変換_定員区分_肢体不自由児施設_通所通園" localSheetId="4">#REF!</definedName>
    <definedName name="出力変換_定員区分_肢体不自由児施設_通所通園" localSheetId="5">#REF!</definedName>
    <definedName name="出力変換_定員区分_肢体不自由児施設_通所通園">#REF!</definedName>
    <definedName name="出力変換_定員区分_肢体不自由児療護施設" localSheetId="0">#REF!</definedName>
    <definedName name="出力変換_定員区分_肢体不自由児療護施設" localSheetId="3">#REF!</definedName>
    <definedName name="出力変換_定員区分_肢体不自由児療護施設" localSheetId="4">#REF!</definedName>
    <definedName name="出力変換_定員区分_肢体不自由児療護施設" localSheetId="5">#REF!</definedName>
    <definedName name="出力変換_定員区分_肢体不自由児療護施設">#REF!</definedName>
    <definedName name="出力変換_定員区分_障害児施設" localSheetId="0">#REF!</definedName>
    <definedName name="出力変換_定員区分_障害児施設" localSheetId="3">#REF!</definedName>
    <definedName name="出力変換_定員区分_障害児施設" localSheetId="4">#REF!</definedName>
    <definedName name="出力変換_定員区分_障害児施設" localSheetId="5">#REF!</definedName>
    <definedName name="出力変換_定員区分_障害児施設">#REF!</definedName>
    <definedName name="出力変換_定員区分_対象無し" localSheetId="0">#REF!</definedName>
    <definedName name="出力変換_定員区分_対象無し" localSheetId="3">#REF!</definedName>
    <definedName name="出力変換_定員区分_対象無し" localSheetId="4">#REF!</definedName>
    <definedName name="出力変換_定員区分_対象無し" localSheetId="5">#REF!</definedName>
    <definedName name="出力変換_定員区分_対象無し">#REF!</definedName>
    <definedName name="出力変換_定員区分_第２種自閉症児施設" localSheetId="0">#REF!</definedName>
    <definedName name="出力変換_定員区分_第２種自閉症児施設" localSheetId="3">#REF!</definedName>
    <definedName name="出力変換_定員区分_第２種自閉症児施設" localSheetId="4">#REF!</definedName>
    <definedName name="出力変換_定員区分_第２種自閉症児施設" localSheetId="5">#REF!</definedName>
    <definedName name="出力変換_定員区分_第２種自閉症児施設">#REF!</definedName>
    <definedName name="出力変換_定員区分_知的障害児通園施設" localSheetId="0">#REF!</definedName>
    <definedName name="出力変換_定員区分_知的障害児通園施設" localSheetId="3">#REF!</definedName>
    <definedName name="出力変換_定員区分_知的障害児通園施設" localSheetId="4">#REF!</definedName>
    <definedName name="出力変換_定員区分_知的障害児通園施設" localSheetId="5">#REF!</definedName>
    <definedName name="出力変換_定員区分_知的障害児通園施設">#REF!</definedName>
    <definedName name="出力変換_定員区分_難聴幼児通園施設" localSheetId="0">#REF!</definedName>
    <definedName name="出力変換_定員区分_難聴幼児通園施設" localSheetId="3">#REF!</definedName>
    <definedName name="出力変換_定員区分_難聴幼児通園施設" localSheetId="4">#REF!</definedName>
    <definedName name="出力変換_定員区分_難聴幼児通園施設" localSheetId="5">#REF!</definedName>
    <definedName name="出力変換_定員区分_難聴幼児通園施設">#REF!</definedName>
    <definedName name="出力変換_定員区分_盲児施設_ろうあ児施設" localSheetId="0">#REF!</definedName>
    <definedName name="出力変換_定員区分_盲児施設_ろうあ児施設" localSheetId="3">#REF!</definedName>
    <definedName name="出力変換_定員区分_盲児施設_ろうあ児施設" localSheetId="4">#REF!</definedName>
    <definedName name="出力変換_定員区分_盲児施設_ろうあ児施設" localSheetId="5">#REF!</definedName>
    <definedName name="出力変換_定員区分_盲児施設_ろうあ児施設">#REF!</definedName>
    <definedName name="出力変換_夜間支援対象利用者数" localSheetId="0">#REF!</definedName>
    <definedName name="出力変換_夜間支援対象利用者数" localSheetId="3">#REF!</definedName>
    <definedName name="出力変換_夜間支援対象利用者数" localSheetId="4">#REF!</definedName>
    <definedName name="出力変換_夜間支援対象利用者数" localSheetId="5">#REF!</definedName>
    <definedName name="出力変換_夜間支援対象利用者数">#REF!</definedName>
    <definedName name="別紙" localSheetId="8">#REF!</definedName>
    <definedName name="別紙" localSheetId="15">#REF!</definedName>
    <definedName name="別紙">#REF!</definedName>
    <definedName name="別紙19２" localSheetId="0">#REF!</definedName>
    <definedName name="別紙19２" localSheetId="3">#REF!</definedName>
    <definedName name="別紙19２" localSheetId="4">#REF!</definedName>
    <definedName name="別紙19２" localSheetId="5">#REF!</definedName>
    <definedName name="別紙19２" localSheetId="8">#REF!</definedName>
    <definedName name="別紙19２" localSheetId="15">#REF!</definedName>
    <definedName name="別紙19２">#REF!</definedName>
    <definedName name="別紙47" localSheetId="8">#REF!</definedName>
    <definedName name="別紙47" localSheetId="15">#REF!</definedName>
    <definedName name="別紙47">#REF!</definedName>
    <definedName name="別紙7の2" localSheetId="8">#REF!</definedName>
    <definedName name="別紙7の2" localSheetId="15">#REF!</definedName>
    <definedName name="別紙7の2">#REF!</definedName>
    <definedName name="夜間支援" localSheetId="0">#REF!</definedName>
    <definedName name="夜間支援" localSheetId="1">#REF!</definedName>
    <definedName name="夜間支援" localSheetId="3">#REF!</definedName>
    <definedName name="夜間支援" localSheetId="4">#REF!</definedName>
    <definedName name="夜間支援" localSheetId="5">#REF!</definedName>
    <definedName name="夜間支援" localSheetId="8">#REF!</definedName>
    <definedName name="夜間支援" localSheetId="12">#REF!</definedName>
    <definedName name="夜間支援" localSheetId="13">#REF!</definedName>
    <definedName name="夜間支援" localSheetId="14">#REF!</definedName>
    <definedName name="夜間支援" localSheetId="15">#REF!</definedName>
    <definedName name="夜間支援" localSheetId="17">#REF!</definedName>
    <definedName name="夜間支援" localSheetId="18">#REF!</definedName>
    <definedName name="夜間支援" localSheetId="19">#REF!</definedName>
    <definedName name="夜間支援" localSheetId="20">#REF!</definedName>
    <definedName name="夜間支援">#REF!</definedName>
  </definedNames>
  <calcPr calcId="162913"/>
  <customWorkbookViews>
    <customWorkbookView name="User - 個人用ビュー" guid="{E5B59279-AC02-449B-9B6C-AEEA7F9D3D1D}" mergeInterval="0" personalView="1" maximized="1" xWindow="1" yWindow="1" windowWidth="1362" windowHeight="550" tabRatio="816" activeSheetId="10"/>
  </customWorkbookViews>
</workbook>
</file>

<file path=xl/calcChain.xml><?xml version="1.0" encoding="utf-8"?>
<calcChain xmlns="http://schemas.openxmlformats.org/spreadsheetml/2006/main">
  <c r="T44" i="47" l="1"/>
  <c r="T40" i="47"/>
  <c r="V50" i="47" s="1"/>
  <c r="AE50" i="47" s="1"/>
  <c r="V32" i="47"/>
  <c r="V31" i="47"/>
  <c r="V30" i="47"/>
  <c r="V29" i="47"/>
  <c r="AF14" i="47"/>
  <c r="AF9" i="47"/>
  <c r="AE30" i="47" l="1"/>
  <c r="V39" i="47"/>
  <c r="V44" i="47"/>
  <c r="AE44" i="47" l="1"/>
  <c r="H60" i="47" s="1"/>
  <c r="T43" i="46"/>
  <c r="T39" i="46"/>
  <c r="V49" i="46" s="1"/>
  <c r="AE49" i="46" s="1"/>
  <c r="V31" i="46"/>
  <c r="V30" i="46"/>
  <c r="V29" i="46"/>
  <c r="AF14" i="46"/>
  <c r="AF9" i="46"/>
  <c r="AE30" i="46" l="1"/>
  <c r="V43" i="46"/>
  <c r="V38" i="46"/>
  <c r="AE43" i="46" l="1"/>
  <c r="H59" i="46" s="1"/>
  <c r="T43" i="45"/>
  <c r="V43" i="45" s="1"/>
  <c r="T39" i="45"/>
  <c r="V49" i="45" s="1"/>
  <c r="AE49" i="45" s="1"/>
  <c r="V31" i="45"/>
  <c r="V30" i="45"/>
  <c r="AE30" i="45" s="1"/>
  <c r="V29" i="45"/>
  <c r="AF14" i="45"/>
  <c r="AF9" i="45"/>
  <c r="Q36" i="42"/>
  <c r="V35" i="42" s="1"/>
  <c r="AE38" i="42" s="1"/>
  <c r="AE33" i="42"/>
  <c r="V30" i="42"/>
  <c r="V29" i="42"/>
  <c r="V28" i="42"/>
  <c r="AF14" i="42"/>
  <c r="AT35" i="40"/>
  <c r="AW35" i="40" s="1"/>
  <c r="AZ35" i="40" s="1"/>
  <c r="AW34" i="40"/>
  <c r="AZ34" i="40" s="1"/>
  <c r="AT34" i="40"/>
  <c r="AT33" i="40"/>
  <c r="AW33" i="40" s="1"/>
  <c r="AZ33" i="40" s="1"/>
  <c r="AT32" i="40"/>
  <c r="AW32" i="40" s="1"/>
  <c r="AZ32" i="40" s="1"/>
  <c r="AT31" i="40"/>
  <c r="AW31" i="40" s="1"/>
  <c r="AZ31" i="40" s="1"/>
  <c r="AT29" i="40"/>
  <c r="AW29" i="40" s="1"/>
  <c r="AZ29" i="40" s="1"/>
  <c r="AT28" i="40"/>
  <c r="AW28" i="40" s="1"/>
  <c r="AZ28" i="40" s="1"/>
  <c r="AT27" i="40"/>
  <c r="AW27" i="40" s="1"/>
  <c r="AZ27" i="40" s="1"/>
  <c r="AT26" i="40"/>
  <c r="AW26" i="40" s="1"/>
  <c r="AZ26" i="40" s="1"/>
  <c r="AT25" i="40"/>
  <c r="AW25" i="40" s="1"/>
  <c r="AZ25" i="40" s="1"/>
  <c r="AT24" i="40"/>
  <c r="AW24" i="40"/>
  <c r="AZ24" i="40" s="1"/>
  <c r="AT23" i="40"/>
  <c r="AT30" i="40"/>
  <c r="AW30" i="40" s="1"/>
  <c r="AZ30" i="40" s="1"/>
  <c r="AT21" i="40"/>
  <c r="AW21" i="40" s="1"/>
  <c r="AZ21" i="40" s="1"/>
  <c r="AT20" i="40"/>
  <c r="AW20" i="40" s="1"/>
  <c r="AZ20" i="40" s="1"/>
  <c r="AW19" i="40"/>
  <c r="AZ19" i="40" s="1"/>
  <c r="AT19" i="40"/>
  <c r="AT18" i="40"/>
  <c r="AW18" i="40" s="1"/>
  <c r="AZ18" i="40" s="1"/>
  <c r="AW17" i="40"/>
  <c r="AZ17" i="40" s="1"/>
  <c r="AT17" i="40"/>
  <c r="AW16" i="40"/>
  <c r="AZ16" i="40" s="1"/>
  <c r="AT16" i="40"/>
  <c r="AT15" i="40"/>
  <c r="AT22" i="40" s="1"/>
  <c r="AW22" i="40" s="1"/>
  <c r="AZ22" i="40" s="1"/>
  <c r="AT14" i="40"/>
  <c r="AW14" i="40" s="1"/>
  <c r="AZ14" i="40" s="1"/>
  <c r="AT13" i="40"/>
  <c r="AW13" i="40" s="1"/>
  <c r="AZ13" i="40" s="1"/>
  <c r="AT13" i="8"/>
  <c r="AW13" i="8" s="1"/>
  <c r="AZ13" i="8" s="1"/>
  <c r="AT14" i="8"/>
  <c r="AW14" i="8" s="1"/>
  <c r="AZ14" i="8" s="1"/>
  <c r="AT15" i="8"/>
  <c r="AT16" i="8"/>
  <c r="AT17" i="8"/>
  <c r="AW17" i="8" s="1"/>
  <c r="AZ17" i="8" s="1"/>
  <c r="AT18" i="8"/>
  <c r="AW18" i="8" s="1"/>
  <c r="AZ18" i="8" s="1"/>
  <c r="AT19" i="8"/>
  <c r="AW19" i="8" s="1"/>
  <c r="AZ19" i="8" s="1"/>
  <c r="AT20" i="8"/>
  <c r="AW20" i="8" s="1"/>
  <c r="AZ20" i="8" s="1"/>
  <c r="AT21" i="8"/>
  <c r="AW21" i="8"/>
  <c r="AZ21" i="8" s="1"/>
  <c r="AT22" i="8"/>
  <c r="AW22" i="8" s="1"/>
  <c r="AZ22" i="8" s="1"/>
  <c r="AT23" i="8"/>
  <c r="AW23" i="8" s="1"/>
  <c r="AZ23" i="8" s="1"/>
  <c r="AT24" i="8"/>
  <c r="AW24" i="8" s="1"/>
  <c r="AZ24" i="8" s="1"/>
  <c r="AT25" i="8"/>
  <c r="AW25" i="8" s="1"/>
  <c r="AZ25" i="8" s="1"/>
  <c r="AT26" i="8"/>
  <c r="AW26" i="8" s="1"/>
  <c r="AZ26" i="8" s="1"/>
  <c r="AT27" i="8"/>
  <c r="AW27" i="8" s="1"/>
  <c r="AZ27" i="8" s="1"/>
  <c r="AT28" i="8"/>
  <c r="AW28" i="8" s="1"/>
  <c r="AZ28" i="8" s="1"/>
  <c r="AT13" i="9"/>
  <c r="AW13" i="9" s="1"/>
  <c r="AZ13" i="9" s="1"/>
  <c r="AT14" i="9"/>
  <c r="AW14" i="9" s="1"/>
  <c r="AZ14" i="9" s="1"/>
  <c r="AT15" i="9"/>
  <c r="AW15" i="9" s="1"/>
  <c r="AZ15" i="9" s="1"/>
  <c r="AT16" i="9"/>
  <c r="AW16" i="9" s="1"/>
  <c r="AZ16" i="9" s="1"/>
  <c r="AT17" i="9"/>
  <c r="AW17" i="9" s="1"/>
  <c r="AZ17" i="9" s="1"/>
  <c r="AT18" i="9"/>
  <c r="AW18" i="9" s="1"/>
  <c r="AZ18" i="9" s="1"/>
  <c r="AT19" i="9"/>
  <c r="AW19" i="9" s="1"/>
  <c r="AZ19" i="9" s="1"/>
  <c r="AT20" i="9"/>
  <c r="AW20" i="9" s="1"/>
  <c r="AZ20" i="9" s="1"/>
  <c r="AT21" i="9"/>
  <c r="AW21" i="9" s="1"/>
  <c r="AZ21" i="9" s="1"/>
  <c r="AT22" i="9"/>
  <c r="AW22" i="9" s="1"/>
  <c r="AZ22" i="9" s="1"/>
  <c r="AT23" i="9"/>
  <c r="AW23" i="9" s="1"/>
  <c r="AZ23" i="9" s="1"/>
  <c r="AT24" i="9"/>
  <c r="AW24" i="9" s="1"/>
  <c r="AZ24" i="9" s="1"/>
  <c r="AT25" i="9"/>
  <c r="AW25" i="9" s="1"/>
  <c r="AZ25" i="9" s="1"/>
  <c r="AT26" i="9"/>
  <c r="AW26" i="9"/>
  <c r="AZ26" i="9" s="1"/>
  <c r="AT27" i="9"/>
  <c r="AW27" i="9"/>
  <c r="AZ27" i="9" s="1"/>
  <c r="AT28" i="9"/>
  <c r="AW28" i="9" s="1"/>
  <c r="AZ28" i="9" s="1"/>
  <c r="AT30" i="9"/>
  <c r="AW30" i="9" s="1"/>
  <c r="AZ30" i="9" s="1"/>
  <c r="AT31" i="9"/>
  <c r="AW31" i="9" s="1"/>
  <c r="AZ31" i="9" s="1"/>
  <c r="AT32" i="9"/>
  <c r="AW32" i="9" s="1"/>
  <c r="AZ32" i="9" s="1"/>
  <c r="AT33" i="9"/>
  <c r="AW33" i="9" s="1"/>
  <c r="AZ33" i="9" s="1"/>
  <c r="AT34" i="9"/>
  <c r="AW34" i="9" s="1"/>
  <c r="AZ34" i="9" s="1"/>
  <c r="AQ11" i="10"/>
  <c r="AQ12" i="10"/>
  <c r="AQ19" i="10" s="1"/>
  <c r="AQ13" i="10"/>
  <c r="AQ14" i="10"/>
  <c r="AQ20" i="10" s="1"/>
  <c r="Y28" i="10" s="1"/>
  <c r="AQ15" i="10"/>
  <c r="AQ16" i="10"/>
  <c r="AQ17" i="10"/>
  <c r="AQ18" i="10"/>
  <c r="F19" i="10"/>
  <c r="I19" i="10"/>
  <c r="L19" i="10"/>
  <c r="O19" i="10"/>
  <c r="R19" i="10"/>
  <c r="U19" i="10"/>
  <c r="X19" i="10"/>
  <c r="AA19" i="10"/>
  <c r="AD19" i="10"/>
  <c r="AG19" i="10"/>
  <c r="AJ19" i="10"/>
  <c r="AM19" i="10"/>
  <c r="F20" i="10"/>
  <c r="I20" i="10"/>
  <c r="L20" i="10"/>
  <c r="O20" i="10"/>
  <c r="R20" i="10"/>
  <c r="U20" i="10"/>
  <c r="X20" i="10"/>
  <c r="AA20" i="10"/>
  <c r="AD20" i="10"/>
  <c r="AG20" i="10"/>
  <c r="AJ20" i="10"/>
  <c r="AM20" i="10"/>
  <c r="Y27" i="10"/>
  <c r="AK28" i="10"/>
  <c r="AO28" i="10"/>
  <c r="S38" i="10"/>
  <c r="AS38" i="10"/>
  <c r="S39" i="10"/>
  <c r="AP40" i="10"/>
  <c r="S40" i="10" s="1"/>
  <c r="S41" i="10"/>
  <c r="AS41" i="10"/>
  <c r="AQ11" i="11"/>
  <c r="Y26" i="11"/>
  <c r="AQ12" i="11"/>
  <c r="AQ13" i="11"/>
  <c r="AQ14" i="11"/>
  <c r="AQ15" i="11"/>
  <c r="AQ16" i="11"/>
  <c r="AQ17" i="11"/>
  <c r="AQ18" i="11"/>
  <c r="F19" i="11"/>
  <c r="I19" i="11"/>
  <c r="L19" i="11"/>
  <c r="O19" i="11"/>
  <c r="R19" i="11"/>
  <c r="U19" i="11"/>
  <c r="X19" i="11"/>
  <c r="AA19" i="11"/>
  <c r="AD19" i="11"/>
  <c r="AG19" i="11"/>
  <c r="AJ19" i="11"/>
  <c r="AM19" i="11"/>
  <c r="F20" i="11"/>
  <c r="I20" i="11"/>
  <c r="L20" i="11"/>
  <c r="O20" i="11"/>
  <c r="R20" i="11"/>
  <c r="U20" i="11"/>
  <c r="X20" i="11"/>
  <c r="AA20" i="11"/>
  <c r="AD20" i="11"/>
  <c r="AG20" i="11"/>
  <c r="AJ20" i="11"/>
  <c r="AM20" i="11"/>
  <c r="AK27" i="11"/>
  <c r="AK30" i="11" s="1"/>
  <c r="Z47" i="11"/>
  <c r="W50" i="11"/>
  <c r="Y8" i="38"/>
  <c r="AQ10" i="38"/>
  <c r="I19" i="38" s="1"/>
  <c r="AQ11" i="38"/>
  <c r="AQ12" i="38"/>
  <c r="F13" i="38"/>
  <c r="X19" i="38"/>
  <c r="I13" i="38"/>
  <c r="L13" i="38"/>
  <c r="O13" i="38"/>
  <c r="R13" i="38"/>
  <c r="U13" i="38"/>
  <c r="X13" i="38"/>
  <c r="AA13" i="38"/>
  <c r="AD13" i="38"/>
  <c r="AG13" i="38"/>
  <c r="AJ13" i="38"/>
  <c r="AM13" i="38"/>
  <c r="C18" i="38"/>
  <c r="AB18" i="38"/>
  <c r="AB19" i="38"/>
  <c r="AF19" i="38"/>
  <c r="AP19" i="38"/>
  <c r="AP20" i="38"/>
  <c r="AP22" i="38" s="1"/>
  <c r="AH23" i="38" s="1"/>
  <c r="X20" i="38"/>
  <c r="AB20" i="38"/>
  <c r="AF20" i="38"/>
  <c r="I21" i="38"/>
  <c r="I22" i="38"/>
  <c r="I23" i="38"/>
  <c r="AM28" i="38"/>
  <c r="AQ9" i="21"/>
  <c r="AQ10" i="21"/>
  <c r="AQ11" i="21"/>
  <c r="Z17" i="21" s="1"/>
  <c r="F12" i="21"/>
  <c r="I12" i="21"/>
  <c r="L12" i="21"/>
  <c r="O12" i="21"/>
  <c r="R12" i="21"/>
  <c r="U12" i="21"/>
  <c r="X12" i="21"/>
  <c r="AA12" i="21"/>
  <c r="AD12" i="21"/>
  <c r="AG12" i="21"/>
  <c r="AJ12" i="21"/>
  <c r="AM12" i="21"/>
  <c r="Z14" i="21"/>
  <c r="Z16" i="21"/>
  <c r="AP27" i="21"/>
  <c r="AP30" i="21"/>
  <c r="AZ95" i="21"/>
  <c r="BF95" i="21" s="1"/>
  <c r="BC95" i="21"/>
  <c r="BA95" i="21"/>
  <c r="BH95" i="21" s="1"/>
  <c r="BB95" i="21"/>
  <c r="BA119" i="21"/>
  <c r="BB119" i="21" s="1"/>
  <c r="BB126" i="21"/>
  <c r="BC126" i="21"/>
  <c r="AQ10" i="22"/>
  <c r="AQ11" i="22"/>
  <c r="AQ12" i="22"/>
  <c r="AQ13" i="22"/>
  <c r="Y21" i="22" s="1"/>
  <c r="AQ14" i="22"/>
  <c r="AQ15" i="22"/>
  <c r="AQ17" i="22" s="1"/>
  <c r="AQ16" i="22"/>
  <c r="F17" i="22"/>
  <c r="I17" i="22"/>
  <c r="L17" i="22"/>
  <c r="O17" i="22"/>
  <c r="R17" i="22"/>
  <c r="U17" i="22"/>
  <c r="X17" i="22"/>
  <c r="AA17" i="22"/>
  <c r="AD17" i="22"/>
  <c r="AG17" i="22"/>
  <c r="AJ17" i="22"/>
  <c r="AM17" i="22"/>
  <c r="AK21" i="22"/>
  <c r="Y22" i="22"/>
  <c r="AK23" i="22"/>
  <c r="Y24" i="22"/>
  <c r="AQ10" i="24"/>
  <c r="AQ11" i="24"/>
  <c r="AQ12" i="24"/>
  <c r="AQ13" i="24"/>
  <c r="Y21" i="24"/>
  <c r="AQ14" i="24"/>
  <c r="Y22" i="24" s="1"/>
  <c r="AQ15" i="24"/>
  <c r="AQ17" i="24"/>
  <c r="AQ16" i="24"/>
  <c r="F17" i="24"/>
  <c r="I17" i="24"/>
  <c r="L17" i="24"/>
  <c r="O17" i="24"/>
  <c r="R17" i="24"/>
  <c r="U17" i="24"/>
  <c r="X17" i="24"/>
  <c r="AA17" i="24"/>
  <c r="AD17" i="24"/>
  <c r="AG17" i="24"/>
  <c r="AJ17" i="24"/>
  <c r="AM17" i="24"/>
  <c r="AK21" i="24"/>
  <c r="AK23" i="24"/>
  <c r="Y24" i="24"/>
  <c r="AQ10" i="34"/>
  <c r="V13" i="34" s="1"/>
  <c r="AK13" i="34" s="1"/>
  <c r="AK14" i="34" s="1"/>
  <c r="V14" i="34"/>
  <c r="AM21" i="34"/>
  <c r="AQ10" i="39"/>
  <c r="V13" i="39" s="1"/>
  <c r="AK13" i="39" s="1"/>
  <c r="AK14" i="39" s="1"/>
  <c r="V14" i="39"/>
  <c r="AM21" i="39"/>
  <c r="AW15" i="8"/>
  <c r="AZ15" i="8"/>
  <c r="Y23" i="24"/>
  <c r="AQ12" i="21"/>
  <c r="Z15" i="21"/>
  <c r="AN15" i="21" s="1"/>
  <c r="AP26" i="21"/>
  <c r="BA116" i="21" s="1"/>
  <c r="BB116" i="21" s="1"/>
  <c r="AW15" i="40"/>
  <c r="AZ15" i="40" s="1"/>
  <c r="AW23" i="40"/>
  <c r="AZ23" i="40"/>
  <c r="V38" i="45"/>
  <c r="AE43" i="45" s="1"/>
  <c r="AN14" i="21" l="1"/>
  <c r="Y23" i="22"/>
  <c r="AE29" i="42"/>
  <c r="BD95" i="21"/>
  <c r="AQ19" i="11"/>
  <c r="AK22" i="24"/>
  <c r="BI95" i="21"/>
  <c r="AK22" i="22"/>
  <c r="BE95" i="21"/>
  <c r="BJ95" i="21"/>
  <c r="X21" i="38"/>
  <c r="P22" i="38" s="1"/>
  <c r="Y20" i="24"/>
  <c r="Y20" i="22"/>
  <c r="AQ13" i="38"/>
  <c r="I20" i="38" s="1"/>
  <c r="AQ20" i="11"/>
  <c r="Y27" i="11" s="1"/>
  <c r="AP37" i="11" s="1"/>
  <c r="AT29" i="8"/>
  <c r="BE123" i="21"/>
  <c r="BC123" i="21"/>
  <c r="BD123" i="21"/>
  <c r="AH4" i="42"/>
  <c r="H48" i="42"/>
  <c r="AE4" i="42"/>
  <c r="H59" i="45"/>
  <c r="AL41" i="24"/>
  <c r="AK20" i="24"/>
  <c r="AL41" i="22"/>
  <c r="AK20" i="22"/>
  <c r="AK24" i="22" s="1"/>
  <c r="AC25" i="22" s="1"/>
  <c r="AK27" i="10"/>
  <c r="AY44" i="10"/>
  <c r="AK30" i="10"/>
  <c r="AP37" i="10" s="1"/>
  <c r="S37" i="10" s="1"/>
  <c r="AO27" i="10"/>
  <c r="AK31" i="10"/>
  <c r="Y31" i="10"/>
  <c r="Y32" i="10"/>
  <c r="Y29" i="10"/>
  <c r="Y30" i="10"/>
  <c r="BF123" i="21"/>
  <c r="BI123" i="21"/>
  <c r="BK123" i="21"/>
  <c r="BL123" i="21"/>
  <c r="BG123" i="21"/>
  <c r="BC131" i="21"/>
  <c r="BH123" i="21"/>
  <c r="BJ123" i="21"/>
  <c r="AT29" i="9"/>
  <c r="AW29" i="9" s="1"/>
  <c r="AZ29" i="9" s="1"/>
  <c r="AP28" i="21"/>
  <c r="AP29" i="21" s="1"/>
  <c r="AN16" i="21" s="1"/>
  <c r="BG95" i="21"/>
  <c r="BL95" i="21"/>
  <c r="AW16" i="8"/>
  <c r="BK95" i="21"/>
  <c r="Y28" i="11" l="1"/>
  <c r="AP35" i="11"/>
  <c r="AY43" i="11"/>
  <c r="AP36" i="11"/>
  <c r="AK29" i="11"/>
  <c r="Y29" i="11"/>
  <c r="AK24" i="24"/>
  <c r="AC25" i="24" s="1"/>
  <c r="AW29" i="8"/>
  <c r="AZ29" i="8" s="1"/>
  <c r="AZ16" i="8"/>
  <c r="BM95" i="21"/>
  <c r="BM123" i="21"/>
  <c r="AK28" i="11"/>
  <c r="AK26" i="11"/>
  <c r="Y30" i="11"/>
  <c r="AY42" i="10"/>
  <c r="AY43" i="10"/>
  <c r="AP44" i="10"/>
  <c r="AP35" i="10" s="1"/>
  <c r="AK29" i="10"/>
  <c r="AP47" i="10"/>
  <c r="AP48" i="10"/>
  <c r="S48" i="10" s="1"/>
  <c r="AY41" i="11"/>
  <c r="AY42" i="11"/>
  <c r="AP49" i="10" l="1"/>
  <c r="S49" i="10" s="1"/>
  <c r="S47" i="10"/>
  <c r="BA131" i="21"/>
  <c r="AP36" i="10"/>
  <c r="S36" i="10" s="1"/>
  <c r="S35" i="10"/>
</calcChain>
</file>

<file path=xl/sharedStrings.xml><?xml version="1.0" encoding="utf-8"?>
<sst xmlns="http://schemas.openxmlformats.org/spreadsheetml/2006/main" count="3059" uniqueCount="1015">
  <si>
    <t>訓練等給付</t>
    <rPh sb="0" eb="3">
      <t>クンレントウ</t>
    </rPh>
    <rPh sb="3" eb="5">
      <t>キュウフ</t>
    </rPh>
    <phoneticPr fontId="5"/>
  </si>
  <si>
    <t>自立訓練</t>
    <rPh sb="0" eb="2">
      <t>ジリツ</t>
    </rPh>
    <rPh sb="2" eb="4">
      <t>クンレン</t>
    </rPh>
    <phoneticPr fontId="5"/>
  </si>
  <si>
    <t>１　機能訓練
２　生活訓練
３　生活訓練（宿泊型）</t>
    <rPh sb="2" eb="4">
      <t>キノウ</t>
    </rPh>
    <rPh sb="4" eb="6">
      <t>クンレン</t>
    </rPh>
    <rPh sb="10" eb="12">
      <t>セイカツ</t>
    </rPh>
    <rPh sb="12" eb="14">
      <t>クンレン</t>
    </rPh>
    <rPh sb="18" eb="20">
      <t>セイカツ</t>
    </rPh>
    <rPh sb="20" eb="22">
      <t>クンレン</t>
    </rPh>
    <rPh sb="23" eb="26">
      <t>シュクハクガタ</t>
    </rPh>
    <phoneticPr fontId="5"/>
  </si>
  <si>
    <t>福祉専門職員配置等加算</t>
    <rPh sb="0" eb="2">
      <t>フクシ</t>
    </rPh>
    <rPh sb="2" eb="4">
      <t>センモン</t>
    </rPh>
    <rPh sb="4" eb="6">
      <t>ショクイン</t>
    </rPh>
    <rPh sb="6" eb="8">
      <t>ハイチ</t>
    </rPh>
    <rPh sb="8" eb="9">
      <t>トウ</t>
    </rPh>
    <rPh sb="9" eb="11">
      <t>カサン</t>
    </rPh>
    <phoneticPr fontId="5"/>
  </si>
  <si>
    <t>標準期間超過減算</t>
    <rPh sb="0" eb="2">
      <t>ヒョウジュン</t>
    </rPh>
    <rPh sb="2" eb="4">
      <t>キカン</t>
    </rPh>
    <rPh sb="4" eb="6">
      <t>チョウカ</t>
    </rPh>
    <rPh sb="6" eb="8">
      <t>ゲンザン</t>
    </rPh>
    <phoneticPr fontId="5"/>
  </si>
  <si>
    <t>訪問訓練</t>
    <rPh sb="0" eb="2">
      <t>ホウモン</t>
    </rPh>
    <rPh sb="2" eb="4">
      <t>クンレン</t>
    </rPh>
    <phoneticPr fontId="5"/>
  </si>
  <si>
    <t>視覚障害機能訓練専門員の配置</t>
    <rPh sb="0" eb="2">
      <t>シカク</t>
    </rPh>
    <rPh sb="2" eb="4">
      <t>ショウガイ</t>
    </rPh>
    <rPh sb="4" eb="6">
      <t>キノウ</t>
    </rPh>
    <rPh sb="6" eb="8">
      <t>クンレン</t>
    </rPh>
    <rPh sb="8" eb="11">
      <t>センモンイン</t>
    </rPh>
    <rPh sb="12" eb="14">
      <t>ハイチ</t>
    </rPh>
    <phoneticPr fontId="5"/>
  </si>
  <si>
    <t>短期滞在加算</t>
    <rPh sb="0" eb="2">
      <t>タンキ</t>
    </rPh>
    <rPh sb="2" eb="4">
      <t>タイザイ</t>
    </rPh>
    <rPh sb="4" eb="6">
      <t>カサン</t>
    </rPh>
    <phoneticPr fontId="5"/>
  </si>
  <si>
    <t>精神障害者退院支援施設加算</t>
    <rPh sb="0" eb="5">
      <t>セイシン</t>
    </rPh>
    <rPh sb="5" eb="7">
      <t>タイイン</t>
    </rPh>
    <rPh sb="7" eb="9">
      <t>シエン</t>
    </rPh>
    <rPh sb="9" eb="11">
      <t>シセツ</t>
    </rPh>
    <rPh sb="11" eb="13">
      <t>カサン</t>
    </rPh>
    <phoneticPr fontId="5"/>
  </si>
  <si>
    <t>１　一般型
２　養成型</t>
    <rPh sb="2" eb="4">
      <t>イッパン</t>
    </rPh>
    <rPh sb="4" eb="5">
      <t>ガタ</t>
    </rPh>
    <rPh sb="9" eb="11">
      <t>ヨウセイ</t>
    </rPh>
    <rPh sb="11" eb="12">
      <t>ガタ</t>
    </rPh>
    <phoneticPr fontId="5"/>
  </si>
  <si>
    <t>就労移行支援体制加算</t>
    <rPh sb="0" eb="2">
      <t>シュウロウ</t>
    </rPh>
    <rPh sb="2" eb="4">
      <t>イコウ</t>
    </rPh>
    <rPh sb="4" eb="6">
      <t>シエン</t>
    </rPh>
    <rPh sb="6" eb="8">
      <t>タイセイ</t>
    </rPh>
    <rPh sb="8" eb="10">
      <t>カサン</t>
    </rPh>
    <phoneticPr fontId="5"/>
  </si>
  <si>
    <t>就労支援関係研修修了加算</t>
    <rPh sb="0" eb="2">
      <t>シュウロウ</t>
    </rPh>
    <rPh sb="2" eb="4">
      <t>シエン</t>
    </rPh>
    <rPh sb="4" eb="6">
      <t>カンケイ</t>
    </rPh>
    <rPh sb="6" eb="8">
      <t>ケンシュウ</t>
    </rPh>
    <rPh sb="8" eb="10">
      <t>シュウリョウ</t>
    </rPh>
    <rPh sb="10" eb="12">
      <t>カサン</t>
    </rPh>
    <phoneticPr fontId="5"/>
  </si>
  <si>
    <r>
      <t xml:space="preserve">変更年月日
</t>
    </r>
    <r>
      <rPr>
        <sz val="8"/>
        <rFont val="ＭＳ Ｐゴシック"/>
        <family val="3"/>
        <charset val="128"/>
      </rPr>
      <t>[加算算定適用年月日]</t>
    </r>
    <rPh sb="0" eb="2">
      <t>ヘンコウ</t>
    </rPh>
    <rPh sb="2" eb="5">
      <t>ネンガッピ</t>
    </rPh>
    <rPh sb="7" eb="9">
      <t>カサン</t>
    </rPh>
    <rPh sb="9" eb="11">
      <t>サンテイ</t>
    </rPh>
    <rPh sb="11" eb="13">
      <t>テキヨウ</t>
    </rPh>
    <rPh sb="13" eb="16">
      <t>ネンガッピ</t>
    </rPh>
    <phoneticPr fontId="5"/>
  </si>
  <si>
    <t>１　40人以下
２　41人～60人以下
３　61人～80人以下
４　81人以上</t>
    <rPh sb="4" eb="7">
      <t>ニンイカ</t>
    </rPh>
    <rPh sb="12" eb="13">
      <t>ニン</t>
    </rPh>
    <rPh sb="16" eb="17">
      <t>ニン</t>
    </rPh>
    <rPh sb="17" eb="19">
      <t>イカ</t>
    </rPh>
    <rPh sb="24" eb="25">
      <t>ニン</t>
    </rPh>
    <rPh sb="28" eb="29">
      <t>ニン</t>
    </rPh>
    <rPh sb="29" eb="31">
      <t>イカ</t>
    </rPh>
    <rPh sb="36" eb="37">
      <t>ニン</t>
    </rPh>
    <rPh sb="37" eb="39">
      <t>イジョウ</t>
    </rPh>
    <phoneticPr fontId="5"/>
  </si>
  <si>
    <t>重度者支援体制加算</t>
    <rPh sb="0" eb="2">
      <t>ジュウド</t>
    </rPh>
    <rPh sb="2" eb="3">
      <t>シャ</t>
    </rPh>
    <rPh sb="3" eb="5">
      <t>シエン</t>
    </rPh>
    <rPh sb="5" eb="7">
      <t>タイセイ</t>
    </rPh>
    <rPh sb="7" eb="9">
      <t>カサン</t>
    </rPh>
    <phoneticPr fontId="5"/>
  </si>
  <si>
    <t>就労継続A型利用者負担減免</t>
    <rPh sb="0" eb="2">
      <t>シュウロウ</t>
    </rPh>
    <rPh sb="2" eb="4">
      <t>ケイゾク</t>
    </rPh>
    <rPh sb="5" eb="6">
      <t>ガタ</t>
    </rPh>
    <rPh sb="6" eb="9">
      <t>リヨウシャ</t>
    </rPh>
    <rPh sb="9" eb="11">
      <t>フタン</t>
    </rPh>
    <rPh sb="11" eb="13">
      <t>ゲンメン</t>
    </rPh>
    <phoneticPr fontId="5"/>
  </si>
  <si>
    <t>　１　なし　　２　減額（　　　　　円）　３　免除</t>
    <rPh sb="9" eb="11">
      <t>ゲンガク</t>
    </rPh>
    <rPh sb="17" eb="18">
      <t>エン</t>
    </rPh>
    <rPh sb="22" eb="24">
      <t>メンジョ</t>
    </rPh>
    <phoneticPr fontId="5"/>
  </si>
  <si>
    <t>目標工賃達成指導員配置加算</t>
    <rPh sb="0" eb="2">
      <t>モクヒョウ</t>
    </rPh>
    <rPh sb="2" eb="4">
      <t>コウチン</t>
    </rPh>
    <rPh sb="4" eb="6">
      <t>タッセイ</t>
    </rPh>
    <rPh sb="6" eb="9">
      <t>シドウイン</t>
    </rPh>
    <rPh sb="9" eb="11">
      <t>ハイチ</t>
    </rPh>
    <rPh sb="11" eb="13">
      <t>カサン</t>
    </rPh>
    <phoneticPr fontId="5"/>
  </si>
  <si>
    <t>別紙1（その３）</t>
    <rPh sb="0" eb="2">
      <t>ベッシ</t>
    </rPh>
    <phoneticPr fontId="5"/>
  </si>
  <si>
    <t>事業所全体の状況</t>
    <rPh sb="0" eb="2">
      <t>ジギョウ</t>
    </rPh>
    <rPh sb="2" eb="3">
      <t>ショ</t>
    </rPh>
    <rPh sb="3" eb="5">
      <t>ゼンタイ</t>
    </rPh>
    <rPh sb="6" eb="8">
      <t>ジョウキョウ</t>
    </rPh>
    <phoneticPr fontId="5"/>
  </si>
  <si>
    <t>加算等</t>
    <rPh sb="0" eb="2">
      <t>カサン</t>
    </rPh>
    <rPh sb="2" eb="3">
      <t>トウ</t>
    </rPh>
    <phoneticPr fontId="5"/>
  </si>
  <si>
    <t>該当の可否</t>
    <rPh sb="0" eb="2">
      <t>ガイトウ</t>
    </rPh>
    <rPh sb="3" eb="5">
      <t>カヒ</t>
    </rPh>
    <phoneticPr fontId="5"/>
  </si>
  <si>
    <t>世話人等配置基準</t>
    <rPh sb="0" eb="3">
      <t>セワニン</t>
    </rPh>
    <rPh sb="3" eb="4">
      <t>トウ</t>
    </rPh>
    <rPh sb="4" eb="6">
      <t>ハイチ</t>
    </rPh>
    <rPh sb="6" eb="8">
      <t>キジュン</t>
    </rPh>
    <phoneticPr fontId="5"/>
  </si>
  <si>
    <t>住居ごとの状況</t>
    <rPh sb="0" eb="2">
      <t>ジュウキョ</t>
    </rPh>
    <rPh sb="5" eb="7">
      <t>ジョウキョウ</t>
    </rPh>
    <phoneticPr fontId="5"/>
  </si>
  <si>
    <t>１　なし　　２　1時間未満　　３　1時間以上</t>
    <rPh sb="9" eb="11">
      <t>ジカン</t>
    </rPh>
    <rPh sb="11" eb="13">
      <t>ミマン</t>
    </rPh>
    <rPh sb="18" eb="20">
      <t>ジカン</t>
    </rPh>
    <rPh sb="20" eb="22">
      <t>イジョウ</t>
    </rPh>
    <phoneticPr fontId="5"/>
  </si>
  <si>
    <t>共同生活住居</t>
    <rPh sb="0" eb="2">
      <t>キョウドウ</t>
    </rPh>
    <rPh sb="2" eb="4">
      <t>セイカツ</t>
    </rPh>
    <rPh sb="4" eb="6">
      <t>ジュウキョ</t>
    </rPh>
    <phoneticPr fontId="5"/>
  </si>
  <si>
    <t>平成18年9月30日以前から設置</t>
    <rPh sb="0" eb="2">
      <t>ヘイセイ</t>
    </rPh>
    <rPh sb="4" eb="5">
      <t>ネン</t>
    </rPh>
    <rPh sb="6" eb="7">
      <t>ガツ</t>
    </rPh>
    <rPh sb="9" eb="10">
      <t>ニチ</t>
    </rPh>
    <rPh sb="10" eb="12">
      <t>イゼン</t>
    </rPh>
    <rPh sb="14" eb="16">
      <t>セッチ</t>
    </rPh>
    <phoneticPr fontId="5"/>
  </si>
  <si>
    <t>大規模住居減算について</t>
    <rPh sb="0" eb="3">
      <t>ダイキボ</t>
    </rPh>
    <rPh sb="3" eb="5">
      <t>ジュウキョ</t>
    </rPh>
    <rPh sb="5" eb="7">
      <t>ゲンザン</t>
    </rPh>
    <phoneticPr fontId="5"/>
  </si>
  <si>
    <t>4人以下</t>
    <rPh sb="1" eb="4">
      <t>ニンイカ</t>
    </rPh>
    <phoneticPr fontId="5"/>
  </si>
  <si>
    <t>5人</t>
    <rPh sb="1" eb="2">
      <t>ニン</t>
    </rPh>
    <phoneticPr fontId="5"/>
  </si>
  <si>
    <t>6人</t>
    <rPh sb="1" eb="2">
      <t>ニン</t>
    </rPh>
    <phoneticPr fontId="5"/>
  </si>
  <si>
    <t>7人</t>
    <rPh sb="1" eb="2">
      <t>ニン</t>
    </rPh>
    <phoneticPr fontId="5"/>
  </si>
  <si>
    <t>8～10人</t>
    <rPh sb="4" eb="5">
      <t>ニン</t>
    </rPh>
    <phoneticPr fontId="5"/>
  </si>
  <si>
    <t>11～13人</t>
    <rPh sb="5" eb="6">
      <t>ニン</t>
    </rPh>
    <phoneticPr fontId="5"/>
  </si>
  <si>
    <t>14～16人</t>
    <rPh sb="5" eb="6">
      <t>ニン</t>
    </rPh>
    <phoneticPr fontId="5"/>
  </si>
  <si>
    <t>17～20人</t>
    <rPh sb="5" eb="6">
      <t>ニン</t>
    </rPh>
    <phoneticPr fontId="5"/>
  </si>
  <si>
    <t>21～30人</t>
    <rPh sb="5" eb="6">
      <t>ニン</t>
    </rPh>
    <phoneticPr fontId="5"/>
  </si>
  <si>
    <t>注１　事業所ごとに作成し提出してください。</t>
    <rPh sb="0" eb="1">
      <t>チュウ</t>
    </rPh>
    <rPh sb="3" eb="6">
      <t>ジギョウショ</t>
    </rPh>
    <rPh sb="9" eb="11">
      <t>サクセイ</t>
    </rPh>
    <rPh sb="12" eb="14">
      <t>テイシュツ</t>
    </rPh>
    <phoneticPr fontId="5"/>
  </si>
  <si>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5"/>
  </si>
  <si>
    <t>職種</t>
    <rPh sb="0" eb="2">
      <t>ショクシュ</t>
    </rPh>
    <phoneticPr fontId="5"/>
  </si>
  <si>
    <t>勤務
形態</t>
    <rPh sb="0" eb="2">
      <t>キンム</t>
    </rPh>
    <rPh sb="3" eb="5">
      <t>ケイタイ</t>
    </rPh>
    <phoneticPr fontId="5"/>
  </si>
  <si>
    <t>4週の合計</t>
    <rPh sb="1" eb="2">
      <t>シュウ</t>
    </rPh>
    <rPh sb="3" eb="5">
      <t>ゴウケイ</t>
    </rPh>
    <phoneticPr fontId="5"/>
  </si>
  <si>
    <t>週平均の勤務時間</t>
    <rPh sb="0" eb="3">
      <t>シュウヘイキン</t>
    </rPh>
    <rPh sb="4" eb="6">
      <t>キンム</t>
    </rPh>
    <rPh sb="6" eb="8">
      <t>ジカン</t>
    </rPh>
    <phoneticPr fontId="5"/>
  </si>
  <si>
    <t>常勤換算後の人数</t>
    <rPh sb="0" eb="2">
      <t>ジョウキン</t>
    </rPh>
    <rPh sb="2" eb="4">
      <t>カンザン</t>
    </rPh>
    <rPh sb="4" eb="5">
      <t>ゴ</t>
    </rPh>
    <rPh sb="6" eb="8">
      <t>ニンズウ</t>
    </rPh>
    <phoneticPr fontId="5"/>
  </si>
  <si>
    <t>当該事業所・施設において常勤職員が1週間に勤務すべき時間数</t>
    <rPh sb="0" eb="2">
      <t>トウガイ</t>
    </rPh>
    <rPh sb="2" eb="5">
      <t>ジギョウショ</t>
    </rPh>
    <rPh sb="6" eb="8">
      <t>シセツ</t>
    </rPh>
    <rPh sb="12" eb="14">
      <t>ジョウキン</t>
    </rPh>
    <rPh sb="14" eb="16">
      <t>ショクイン</t>
    </rPh>
    <rPh sb="21" eb="23">
      <t>キンム</t>
    </rPh>
    <rPh sb="26" eb="29">
      <t>ジカンスウ</t>
    </rPh>
    <phoneticPr fontId="5"/>
  </si>
  <si>
    <t>管理者</t>
    <rPh sb="0" eb="3">
      <t>カンリシャ</t>
    </rPh>
    <phoneticPr fontId="5"/>
  </si>
  <si>
    <t>別紙２－１</t>
    <rPh sb="0" eb="2">
      <t>ベッシ</t>
    </rPh>
    <phoneticPr fontId="5"/>
  </si>
  <si>
    <t>別紙２－２</t>
    <rPh sb="0" eb="2">
      <t>ベッシ</t>
    </rPh>
    <phoneticPr fontId="5"/>
  </si>
  <si>
    <t>サービス管理責任者</t>
    <rPh sb="4" eb="6">
      <t>カンリ</t>
    </rPh>
    <rPh sb="6" eb="8">
      <t>セキニン</t>
    </rPh>
    <rPh sb="8" eb="9">
      <t>シャ</t>
    </rPh>
    <phoneticPr fontId="5"/>
  </si>
  <si>
    <t>フリガナ</t>
    <phoneticPr fontId="5"/>
  </si>
  <si>
    <t>　１　なし　　２　あり</t>
    <phoneticPr fontId="5"/>
  </si>
  <si>
    <t>別紙16-1（地域生活個別・入所）</t>
    <rPh sb="0" eb="2">
      <t>ベッシ</t>
    </rPh>
    <rPh sb="7" eb="9">
      <t>チイキ</t>
    </rPh>
    <rPh sb="9" eb="11">
      <t>セイカツ</t>
    </rPh>
    <rPh sb="11" eb="13">
      <t>コベツ</t>
    </rPh>
    <rPh sb="14" eb="16">
      <t>ニュウショ</t>
    </rPh>
    <phoneticPr fontId="5"/>
  </si>
  <si>
    <t>別紙20（重度者・就継ＡＢ）</t>
    <rPh sb="0" eb="2">
      <t>ベッシ</t>
    </rPh>
    <rPh sb="5" eb="7">
      <t>ジュウド</t>
    </rPh>
    <rPh sb="7" eb="8">
      <t>シャ</t>
    </rPh>
    <rPh sb="9" eb="10">
      <t>シュウ</t>
    </rPh>
    <rPh sb="10" eb="11">
      <t>ツギ</t>
    </rPh>
    <phoneticPr fontId="5"/>
  </si>
  <si>
    <t>別紙3-4</t>
    <rPh sb="0" eb="2">
      <t>ベッシ</t>
    </rPh>
    <phoneticPr fontId="5"/>
  </si>
  <si>
    <t>別紙3-5</t>
    <rPh sb="0" eb="2">
      <t>ベッシ</t>
    </rPh>
    <phoneticPr fontId="5"/>
  </si>
  <si>
    <t>第１週</t>
    <rPh sb="0" eb="1">
      <t>ダイ</t>
    </rPh>
    <rPh sb="2" eb="3">
      <t>シュウ</t>
    </rPh>
    <phoneticPr fontId="5"/>
  </si>
  <si>
    <t>第２週</t>
    <rPh sb="0" eb="1">
      <t>ダイ</t>
    </rPh>
    <rPh sb="2" eb="3">
      <t>シュウ</t>
    </rPh>
    <phoneticPr fontId="5"/>
  </si>
  <si>
    <t>第３週</t>
    <rPh sb="0" eb="1">
      <t>ダイ</t>
    </rPh>
    <rPh sb="2" eb="3">
      <t>シュウ</t>
    </rPh>
    <phoneticPr fontId="5"/>
  </si>
  <si>
    <t>第４週</t>
    <rPh sb="0" eb="1">
      <t>ダイ</t>
    </rPh>
    <rPh sb="2" eb="3">
      <t>シュウ</t>
    </rPh>
    <phoneticPr fontId="5"/>
  </si>
  <si>
    <t>日付</t>
    <rPh sb="0" eb="2">
      <t>ヒヅケ</t>
    </rPh>
    <phoneticPr fontId="5"/>
  </si>
  <si>
    <t>曜日</t>
    <rPh sb="0" eb="2">
      <t>ヨウビ</t>
    </rPh>
    <phoneticPr fontId="5"/>
  </si>
  <si>
    <t>開所日</t>
    <rPh sb="0" eb="2">
      <t>カイショ</t>
    </rPh>
    <rPh sb="2" eb="3">
      <t>ビ</t>
    </rPh>
    <phoneticPr fontId="5"/>
  </si>
  <si>
    <t>別紙3-1</t>
    <rPh sb="0" eb="2">
      <t>ベッシ</t>
    </rPh>
    <phoneticPr fontId="5"/>
  </si>
  <si>
    <t>（療養介護）</t>
    <rPh sb="1" eb="3">
      <t>リョウヨウ</t>
    </rPh>
    <rPh sb="3" eb="5">
      <t>カイゴ</t>
    </rPh>
    <phoneticPr fontId="5"/>
  </si>
  <si>
    <t>別紙3-2</t>
    <rPh sb="0" eb="2">
      <t>ベッシ</t>
    </rPh>
    <phoneticPr fontId="5"/>
  </si>
  <si>
    <t>　　　　　　　●人員基準適合確認シート（生活介護）</t>
    <rPh sb="8" eb="10">
      <t>ジンイン</t>
    </rPh>
    <rPh sb="10" eb="12">
      <t>キジュン</t>
    </rPh>
    <rPh sb="12" eb="14">
      <t>テキゴウ</t>
    </rPh>
    <rPh sb="14" eb="16">
      <t>カクニン</t>
    </rPh>
    <rPh sb="20" eb="22">
      <t>セイカツ</t>
    </rPh>
    <rPh sb="22" eb="24">
      <t>カイゴ</t>
    </rPh>
    <phoneticPr fontId="5"/>
  </si>
  <si>
    <t>（生活介護）</t>
    <rPh sb="1" eb="3">
      <t>セイカツ</t>
    </rPh>
    <rPh sb="3" eb="5">
      <t>カイゴ</t>
    </rPh>
    <phoneticPr fontId="5"/>
  </si>
  <si>
    <t>（兼　人員配置体制加算確認シート）</t>
    <rPh sb="1" eb="2">
      <t>ケン</t>
    </rPh>
    <rPh sb="3" eb="5">
      <t>ジンイン</t>
    </rPh>
    <rPh sb="5" eb="7">
      <t>ハイチ</t>
    </rPh>
    <rPh sb="7" eb="9">
      <t>タイセイ</t>
    </rPh>
    <rPh sb="9" eb="11">
      <t>カサン</t>
    </rPh>
    <rPh sb="11" eb="13">
      <t>カクニン</t>
    </rPh>
    <phoneticPr fontId="5"/>
  </si>
  <si>
    <t>※新規指定の場合は、1年の見込み数を記入すること。</t>
    <rPh sb="1" eb="3">
      <t>シンキ</t>
    </rPh>
    <rPh sb="3" eb="5">
      <t>シテイ</t>
    </rPh>
    <rPh sb="6" eb="8">
      <t>バアイ</t>
    </rPh>
    <rPh sb="11" eb="12">
      <t>ネン</t>
    </rPh>
    <rPh sb="13" eb="15">
      <t>ミコ</t>
    </rPh>
    <rPh sb="16" eb="17">
      <t>スウ</t>
    </rPh>
    <rPh sb="18" eb="20">
      <t>キニュウ</t>
    </rPh>
    <phoneticPr fontId="5"/>
  </si>
  <si>
    <t>※色つきのセルのみ入力のこと</t>
    <rPh sb="1" eb="2">
      <t>イロ</t>
    </rPh>
    <rPh sb="9" eb="11">
      <t>ニュウリョク</t>
    </rPh>
    <phoneticPr fontId="5"/>
  </si>
  <si>
    <t>事業所名称</t>
    <rPh sb="0" eb="3">
      <t>ジギョウショ</t>
    </rPh>
    <rPh sb="3" eb="5">
      <t>メイショウ</t>
    </rPh>
    <phoneticPr fontId="5"/>
  </si>
  <si>
    <t>法人名称</t>
    <rPh sb="0" eb="2">
      <t>ホウジン</t>
    </rPh>
    <rPh sb="2" eb="4">
      <t>メイショウ</t>
    </rPh>
    <phoneticPr fontId="5"/>
  </si>
  <si>
    <t>単位番号</t>
    <rPh sb="0" eb="2">
      <t>タンイ</t>
    </rPh>
    <rPh sb="2" eb="4">
      <t>バンゴウ</t>
    </rPh>
    <phoneticPr fontId="5"/>
  </si>
  <si>
    <t>報酬算定
上の定員</t>
    <rPh sb="0" eb="2">
      <t>ホウシュウ</t>
    </rPh>
    <rPh sb="2" eb="4">
      <t>サンテイ</t>
    </rPh>
    <rPh sb="5" eb="6">
      <t>ジョウ</t>
    </rPh>
    <rPh sb="7" eb="9">
      <t>テイイン</t>
    </rPh>
    <phoneticPr fontId="5"/>
  </si>
  <si>
    <t>常勤換算後の職員数
 ※１</t>
    <rPh sb="0" eb="2">
      <t>ジョウキン</t>
    </rPh>
    <rPh sb="2" eb="4">
      <t>カンサン</t>
    </rPh>
    <rPh sb="4" eb="5">
      <t>ゴ</t>
    </rPh>
    <rPh sb="6" eb="9">
      <t>ショクインスウ</t>
    </rPh>
    <phoneticPr fontId="5"/>
  </si>
  <si>
    <t>※１　任意の月の生活支援員、看護職員、理学療法士、作業療法士、
　　　作業療法士、機能訓練指導員の常勤換算後の員数を入力すること。</t>
    <rPh sb="25" eb="27">
      <t>サギョウ</t>
    </rPh>
    <rPh sb="27" eb="29">
      <t>リョウホウ</t>
    </rPh>
    <rPh sb="29" eb="30">
      <t>シ</t>
    </rPh>
    <phoneticPr fontId="5"/>
  </si>
  <si>
    <t>各月の状況</t>
    <rPh sb="0" eb="1">
      <t>カク</t>
    </rPh>
    <rPh sb="1" eb="2">
      <t>ゲツ</t>
    </rPh>
    <rPh sb="3" eb="5">
      <t>ジョウキョウ</t>
    </rPh>
    <phoneticPr fontId="5"/>
  </si>
  <si>
    <t>4月</t>
    <rPh sb="1" eb="2">
      <t>ガツ</t>
    </rPh>
    <phoneticPr fontId="5"/>
  </si>
  <si>
    <t>5月</t>
    <rPh sb="1" eb="2">
      <t>ガツ</t>
    </rPh>
    <phoneticPr fontId="5"/>
  </si>
  <si>
    <t>6月</t>
    <rPh sb="1" eb="2">
      <t>ガツ</t>
    </rPh>
    <phoneticPr fontId="5"/>
  </si>
  <si>
    <t>7月</t>
    <rPh sb="1" eb="2">
      <t>ガツ</t>
    </rPh>
    <phoneticPr fontId="5"/>
  </si>
  <si>
    <t>10月</t>
    <rPh sb="2" eb="3">
      <t>ガツ</t>
    </rPh>
    <phoneticPr fontId="5"/>
  </si>
  <si>
    <t>11月</t>
    <rPh sb="2" eb="3">
      <t>ガツ</t>
    </rPh>
    <phoneticPr fontId="5"/>
  </si>
  <si>
    <t>12月</t>
    <rPh sb="2" eb="3">
      <t>ガツ</t>
    </rPh>
    <phoneticPr fontId="5"/>
  </si>
  <si>
    <t>１月</t>
    <rPh sb="1" eb="2">
      <t>ガツ</t>
    </rPh>
    <phoneticPr fontId="5"/>
  </si>
  <si>
    <t>12ヶ月間</t>
    <rPh sb="3" eb="4">
      <t>ゲツ</t>
    </rPh>
    <rPh sb="4" eb="5">
      <t>カン</t>
    </rPh>
    <phoneticPr fontId="5"/>
  </si>
  <si>
    <t>①開所日数</t>
    <rPh sb="1" eb="3">
      <t>カイショ</t>
    </rPh>
    <rPh sb="3" eb="5">
      <t>ニッスウ</t>
    </rPh>
    <phoneticPr fontId="5"/>
  </si>
  <si>
    <t>日</t>
    <rPh sb="0" eb="1">
      <t>ニチ</t>
    </rPh>
    <phoneticPr fontId="5"/>
  </si>
  <si>
    <t>②区分２の総延べ利用者数　※２</t>
    <rPh sb="1" eb="3">
      <t>クブン</t>
    </rPh>
    <rPh sb="5" eb="6">
      <t>ソウ</t>
    </rPh>
    <rPh sb="6" eb="7">
      <t>ノ</t>
    </rPh>
    <rPh sb="8" eb="11">
      <t>リヨウシャ</t>
    </rPh>
    <rPh sb="11" eb="12">
      <t>スウ</t>
    </rPh>
    <phoneticPr fontId="5"/>
  </si>
  <si>
    <t>人日</t>
    <rPh sb="0" eb="2">
      <t>ニンニチ</t>
    </rPh>
    <phoneticPr fontId="5"/>
  </si>
  <si>
    <t>③区分３の総延べ利用者数　※３</t>
    <rPh sb="1" eb="3">
      <t>クブン</t>
    </rPh>
    <rPh sb="5" eb="6">
      <t>ソウ</t>
    </rPh>
    <rPh sb="6" eb="7">
      <t>ノ</t>
    </rPh>
    <rPh sb="8" eb="11">
      <t>リヨウシャ</t>
    </rPh>
    <rPh sb="11" eb="12">
      <t>スウ</t>
    </rPh>
    <phoneticPr fontId="5"/>
  </si>
  <si>
    <t>④区分４の総延べ利用者数</t>
    <rPh sb="1" eb="3">
      <t>クブン</t>
    </rPh>
    <rPh sb="5" eb="6">
      <t>ソウ</t>
    </rPh>
    <rPh sb="6" eb="7">
      <t>ノ</t>
    </rPh>
    <rPh sb="8" eb="11">
      <t>リヨウシャ</t>
    </rPh>
    <rPh sb="11" eb="12">
      <t>スウ</t>
    </rPh>
    <phoneticPr fontId="5"/>
  </si>
  <si>
    <t>⑤区分５の総延べ利用者数</t>
    <rPh sb="1" eb="3">
      <t>クブン</t>
    </rPh>
    <rPh sb="5" eb="6">
      <t>ソウ</t>
    </rPh>
    <rPh sb="6" eb="7">
      <t>ノ</t>
    </rPh>
    <rPh sb="8" eb="11">
      <t>リヨウシャ</t>
    </rPh>
    <rPh sb="11" eb="12">
      <t>スウ</t>
    </rPh>
    <phoneticPr fontId="5"/>
  </si>
  <si>
    <t>⑥区分６の総延べ利用者数</t>
    <rPh sb="1" eb="3">
      <t>クブン</t>
    </rPh>
    <rPh sb="5" eb="6">
      <t>ソウ</t>
    </rPh>
    <rPh sb="6" eb="7">
      <t>ノ</t>
    </rPh>
    <rPh sb="8" eb="11">
      <t>リヨウシャ</t>
    </rPh>
    <rPh sb="11" eb="12">
      <t>スウ</t>
    </rPh>
    <phoneticPr fontId="5"/>
  </si>
  <si>
    <t>⑦経過措置利用者数</t>
    <rPh sb="1" eb="3">
      <t>ケイカ</t>
    </rPh>
    <rPh sb="3" eb="5">
      <t>ソチ</t>
    </rPh>
    <rPh sb="5" eb="8">
      <t>リヨウシャ</t>
    </rPh>
    <rPh sb="8" eb="9">
      <t>スウ</t>
    </rPh>
    <phoneticPr fontId="5"/>
  </si>
  <si>
    <t>⑧ ②から④および⑦のうち強度行動障害の総延べ利用者数</t>
    <rPh sb="13" eb="15">
      <t>キョウド</t>
    </rPh>
    <rPh sb="15" eb="17">
      <t>コウドウ</t>
    </rPh>
    <rPh sb="17" eb="19">
      <t>ショウガイ</t>
    </rPh>
    <rPh sb="20" eb="21">
      <t>ソウ</t>
    </rPh>
    <rPh sb="21" eb="22">
      <t>ノ</t>
    </rPh>
    <rPh sb="23" eb="25">
      <t>リヨウ</t>
    </rPh>
    <rPh sb="25" eb="26">
      <t>シャ</t>
    </rPh>
    <rPh sb="26" eb="27">
      <t>スウ</t>
    </rPh>
    <phoneticPr fontId="5"/>
  </si>
  <si>
    <t>⑨経過措置利用者を除く利用者数</t>
    <rPh sb="1" eb="3">
      <t>ケイカ</t>
    </rPh>
    <rPh sb="3" eb="5">
      <t>ソチ</t>
    </rPh>
    <rPh sb="5" eb="8">
      <t>リヨウシャ</t>
    </rPh>
    <rPh sb="9" eb="10">
      <t>ノゾ</t>
    </rPh>
    <rPh sb="11" eb="14">
      <t>リヨウシャ</t>
    </rPh>
    <rPh sb="14" eb="15">
      <t>スウ</t>
    </rPh>
    <phoneticPr fontId="5"/>
  </si>
  <si>
    <t>⑩全利用者数</t>
    <rPh sb="1" eb="2">
      <t>ゼン</t>
    </rPh>
    <rPh sb="2" eb="4">
      <t>リヨウ</t>
    </rPh>
    <rPh sb="4" eb="5">
      <t>シャ</t>
    </rPh>
    <rPh sb="5" eb="6">
      <t>スウ</t>
    </rPh>
    <phoneticPr fontId="5"/>
  </si>
  <si>
    <t>(1) 開所日数　　　</t>
    <rPh sb="4" eb="6">
      <t>カイショ</t>
    </rPh>
    <rPh sb="6" eb="8">
      <t>ニッスウ</t>
    </rPh>
    <phoneticPr fontId="5"/>
  </si>
  <si>
    <t>(7) 指定基準上の必要職員数</t>
    <rPh sb="4" eb="6">
      <t>シテイ</t>
    </rPh>
    <rPh sb="6" eb="8">
      <t>キジュン</t>
    </rPh>
    <rPh sb="8" eb="9">
      <t>ジョウ</t>
    </rPh>
    <rPh sb="10" eb="12">
      <t>ヒツヨウ</t>
    </rPh>
    <rPh sb="12" eb="14">
      <t>ショクイン</t>
    </rPh>
    <rPh sb="14" eb="15">
      <t>スウ</t>
    </rPh>
    <phoneticPr fontId="5"/>
  </si>
  <si>
    <t>(8) 常勤換算後の職員数</t>
    <rPh sb="4" eb="6">
      <t>ジョウキン</t>
    </rPh>
    <rPh sb="6" eb="8">
      <t>カンサン</t>
    </rPh>
    <rPh sb="8" eb="9">
      <t>ゴ</t>
    </rPh>
    <rPh sb="10" eb="12">
      <t>ショクイン</t>
    </rPh>
    <rPh sb="12" eb="13">
      <t>スウ</t>
    </rPh>
    <phoneticPr fontId="5"/>
  </si>
  <si>
    <t>(9) 指定基準への適合</t>
    <rPh sb="4" eb="6">
      <t>シテイ</t>
    </rPh>
    <rPh sb="6" eb="8">
      <t>キジュン</t>
    </rPh>
    <rPh sb="10" eb="12">
      <t>テキゴウ</t>
    </rPh>
    <phoneticPr fontId="5"/>
  </si>
  <si>
    <t>(5)  区分５・６の利用者および区分５・６
　　以外で強度行動障害の利用者の割合</t>
    <rPh sb="5" eb="7">
      <t>クブン</t>
    </rPh>
    <rPh sb="11" eb="14">
      <t>リヨウシャ</t>
    </rPh>
    <rPh sb="17" eb="19">
      <t>クブン</t>
    </rPh>
    <rPh sb="25" eb="27">
      <t>イガイ</t>
    </rPh>
    <rPh sb="28" eb="30">
      <t>キョウド</t>
    </rPh>
    <rPh sb="30" eb="32">
      <t>コウドウ</t>
    </rPh>
    <rPh sb="32" eb="34">
      <t>ショウガイ</t>
    </rPh>
    <rPh sb="35" eb="38">
      <t>リヨウシャ</t>
    </rPh>
    <rPh sb="39" eb="41">
      <t>ワリアイ</t>
    </rPh>
    <phoneticPr fontId="5"/>
  </si>
  <si>
    <r>
      <t xml:space="preserve">(10) 職員の配置割合
</t>
    </r>
    <r>
      <rPr>
        <sz val="11"/>
        <rFont val="ＭＳ Ｐゴシック"/>
        <family val="3"/>
        <charset val="128"/>
      </rPr>
      <t>　 　(職員１人に対する利用者数)</t>
    </r>
    <rPh sb="5" eb="7">
      <t>ショクイン</t>
    </rPh>
    <rPh sb="8" eb="10">
      <t>ハイチ</t>
    </rPh>
    <rPh sb="10" eb="12">
      <t>ワリアイ</t>
    </rPh>
    <rPh sb="17" eb="19">
      <t>ショクイン</t>
    </rPh>
    <rPh sb="20" eb="21">
      <t>ニン</t>
    </rPh>
    <rPh sb="22" eb="23">
      <t>タイ</t>
    </rPh>
    <rPh sb="25" eb="28">
      <t>リヨウシャ</t>
    </rPh>
    <rPh sb="28" eb="29">
      <t>スウ</t>
    </rPh>
    <phoneticPr fontId="5"/>
  </si>
  <si>
    <t>(6) 指定基準上の職員配置割合</t>
    <rPh sb="4" eb="6">
      <t>シテイ</t>
    </rPh>
    <rPh sb="6" eb="8">
      <t>キジュン</t>
    </rPh>
    <rPh sb="8" eb="9">
      <t>ジョウ</t>
    </rPh>
    <rPh sb="10" eb="12">
      <t>ショクイン</t>
    </rPh>
    <rPh sb="12" eb="14">
      <t>ハイチ</t>
    </rPh>
    <rPh sb="14" eb="16">
      <t>ワリアイ</t>
    </rPh>
    <phoneticPr fontId="5"/>
  </si>
  <si>
    <t>(11) 人員配置体制加算</t>
    <rPh sb="5" eb="7">
      <t>ジンイン</t>
    </rPh>
    <rPh sb="7" eb="9">
      <t>ハイチ</t>
    </rPh>
    <rPh sb="9" eb="11">
      <t>タイセイ</t>
    </rPh>
    <rPh sb="11" eb="13">
      <t>カサン</t>
    </rPh>
    <phoneticPr fontId="5"/>
  </si>
  <si>
    <t>障害者支援施設の昼間実施サービスの生活介護の場合の算定要件</t>
    <rPh sb="0" eb="3">
      <t>ショウガイシャ</t>
    </rPh>
    <rPh sb="3" eb="5">
      <t>シエン</t>
    </rPh>
    <rPh sb="5" eb="7">
      <t>シセツ</t>
    </rPh>
    <rPh sb="8" eb="10">
      <t>チュウカン</t>
    </rPh>
    <rPh sb="10" eb="12">
      <t>ジッシ</t>
    </rPh>
    <rPh sb="17" eb="19">
      <t>セイカツ</t>
    </rPh>
    <rPh sb="19" eb="21">
      <t>カイゴ</t>
    </rPh>
    <rPh sb="22" eb="24">
      <t>バアイ</t>
    </rPh>
    <rPh sb="25" eb="27">
      <t>サンテイ</t>
    </rPh>
    <rPh sb="27" eb="29">
      <t>ヨウケン</t>
    </rPh>
    <phoneticPr fontId="5"/>
  </si>
  <si>
    <t>（利用者の数÷常勤換算後の職員数）＜=１．７　→　人員配置体制加算（Ⅰ）</t>
    <rPh sb="1" eb="4">
      <t>リヨウシャ</t>
    </rPh>
    <rPh sb="5" eb="6">
      <t>カズ</t>
    </rPh>
    <rPh sb="7" eb="9">
      <t>ジョウキン</t>
    </rPh>
    <rPh sb="9" eb="11">
      <t>カンサン</t>
    </rPh>
    <rPh sb="11" eb="12">
      <t>ゴ</t>
    </rPh>
    <rPh sb="13" eb="16">
      <t>ショクインスウ</t>
    </rPh>
    <phoneticPr fontId="5"/>
  </si>
  <si>
    <t>（利用者の数÷常勤換算後の職員数）＜=２．０　→　人員配置体制加算（Ⅱ）</t>
    <rPh sb="1" eb="4">
      <t>リヨウシャ</t>
    </rPh>
    <rPh sb="5" eb="6">
      <t>カズ</t>
    </rPh>
    <rPh sb="7" eb="9">
      <t>ジョウキン</t>
    </rPh>
    <rPh sb="9" eb="11">
      <t>カンサン</t>
    </rPh>
    <rPh sb="11" eb="12">
      <t>ゴ</t>
    </rPh>
    <rPh sb="13" eb="16">
      <t>ショクインスウ</t>
    </rPh>
    <phoneticPr fontId="5"/>
  </si>
  <si>
    <t>（利用者の数÷常勤換算後の職員数）＜=２．５　→　人員配置体制加算（Ⅲ）</t>
    <rPh sb="1" eb="4">
      <t>リヨウシャ</t>
    </rPh>
    <rPh sb="5" eb="6">
      <t>カズ</t>
    </rPh>
    <rPh sb="7" eb="9">
      <t>ジョウキン</t>
    </rPh>
    <rPh sb="9" eb="11">
      <t>カンサン</t>
    </rPh>
    <rPh sb="11" eb="12">
      <t>ゴ</t>
    </rPh>
    <rPh sb="13" eb="16">
      <t>ショクインスウ</t>
    </rPh>
    <phoneticPr fontId="5"/>
  </si>
  <si>
    <t>障害福祉サービス事業者の生活介護の場合の人員配置体制加算の算定要件</t>
    <rPh sb="0" eb="2">
      <t>ショウガイ</t>
    </rPh>
    <rPh sb="2" eb="4">
      <t>フクシ</t>
    </rPh>
    <rPh sb="8" eb="11">
      <t>ジギョウシャ</t>
    </rPh>
    <rPh sb="12" eb="14">
      <t>セイカツ</t>
    </rPh>
    <rPh sb="14" eb="16">
      <t>カイゴ</t>
    </rPh>
    <rPh sb="17" eb="19">
      <t>バアイ</t>
    </rPh>
    <rPh sb="20" eb="22">
      <t>ジンイン</t>
    </rPh>
    <rPh sb="22" eb="24">
      <t>ハイチ</t>
    </rPh>
    <rPh sb="24" eb="26">
      <t>タイセイ</t>
    </rPh>
    <rPh sb="26" eb="28">
      <t>カサン</t>
    </rPh>
    <rPh sb="29" eb="31">
      <t>サンテイ</t>
    </rPh>
    <rPh sb="31" eb="33">
      <t>ヨウケン</t>
    </rPh>
    <phoneticPr fontId="5"/>
  </si>
  <si>
    <t>区分５・６の割合が６０％以上　かつ　　　　　　（利用者の数÷常勤換算後の職員数）＜=１．７　→　人員配置体制加算（Ⅰ）</t>
    <rPh sb="24" eb="27">
      <t>リヨウシャ</t>
    </rPh>
    <rPh sb="28" eb="29">
      <t>カズ</t>
    </rPh>
    <rPh sb="30" eb="32">
      <t>ジョウキン</t>
    </rPh>
    <rPh sb="32" eb="34">
      <t>カンサン</t>
    </rPh>
    <rPh sb="34" eb="35">
      <t>ゴ</t>
    </rPh>
    <rPh sb="36" eb="39">
      <t>ショクインスウ</t>
    </rPh>
    <phoneticPr fontId="5"/>
  </si>
  <si>
    <t>区分５・６および区分５・６以外で強度行動障害の利用者の割合が５０％以上　かつ　１．７＜（利用者の数÷常勤換算後の職員数）＜=２．０　→　人員配置体制加算（Ⅱ）</t>
    <rPh sb="0" eb="2">
      <t>クブン</t>
    </rPh>
    <rPh sb="8" eb="10">
      <t>クブン</t>
    </rPh>
    <rPh sb="13" eb="15">
      <t>イガイ</t>
    </rPh>
    <rPh sb="16" eb="18">
      <t>キョウド</t>
    </rPh>
    <rPh sb="18" eb="20">
      <t>コウドウ</t>
    </rPh>
    <rPh sb="20" eb="22">
      <t>ショウガイ</t>
    </rPh>
    <rPh sb="23" eb="26">
      <t>リヨウシャ</t>
    </rPh>
    <rPh sb="27" eb="29">
      <t>ワリアイ</t>
    </rPh>
    <rPh sb="33" eb="35">
      <t>イジョウ</t>
    </rPh>
    <rPh sb="44" eb="47">
      <t>リヨウシャ</t>
    </rPh>
    <rPh sb="48" eb="49">
      <t>カズ</t>
    </rPh>
    <rPh sb="50" eb="52">
      <t>ジョウキン</t>
    </rPh>
    <rPh sb="52" eb="54">
      <t>カンサン</t>
    </rPh>
    <rPh sb="54" eb="55">
      <t>ゴ</t>
    </rPh>
    <rPh sb="56" eb="59">
      <t>ショクインスウ</t>
    </rPh>
    <phoneticPr fontId="5"/>
  </si>
  <si>
    <t>セルAD5がTRUEの場合は障害者支援施設の昼間実施サービスの生活介護</t>
    <rPh sb="11" eb="13">
      <t>バアイ</t>
    </rPh>
    <rPh sb="14" eb="17">
      <t>ショウガイシャ</t>
    </rPh>
    <rPh sb="17" eb="19">
      <t>シエン</t>
    </rPh>
    <rPh sb="19" eb="21">
      <t>シセツ</t>
    </rPh>
    <rPh sb="22" eb="24">
      <t>チュウカン</t>
    </rPh>
    <rPh sb="24" eb="26">
      <t>ジッシ</t>
    </rPh>
    <rPh sb="31" eb="33">
      <t>セイカツ</t>
    </rPh>
    <rPh sb="33" eb="35">
      <t>カイゴ</t>
    </rPh>
    <phoneticPr fontId="5"/>
  </si>
  <si>
    <t>別紙3-3（人員基準確認・生介以外）</t>
    <rPh sb="0" eb="2">
      <t>ベッシ</t>
    </rPh>
    <rPh sb="6" eb="8">
      <t>ジンイン</t>
    </rPh>
    <rPh sb="8" eb="10">
      <t>キジュン</t>
    </rPh>
    <rPh sb="10" eb="12">
      <t>カクニン</t>
    </rPh>
    <rPh sb="13" eb="14">
      <t>セイ</t>
    </rPh>
    <rPh sb="14" eb="15">
      <t>カイ</t>
    </rPh>
    <rPh sb="15" eb="17">
      <t>イガイ</t>
    </rPh>
    <phoneticPr fontId="5"/>
  </si>
  <si>
    <t>別紙2-1（訪問系勤務表）</t>
    <rPh sb="0" eb="2">
      <t>ベッシ</t>
    </rPh>
    <rPh sb="6" eb="9">
      <t>ホウモンケイ</t>
    </rPh>
    <rPh sb="9" eb="11">
      <t>キンム</t>
    </rPh>
    <rPh sb="11" eb="12">
      <t>ヒョウ</t>
    </rPh>
    <phoneticPr fontId="5"/>
  </si>
  <si>
    <t>訪問系</t>
    <rPh sb="0" eb="2">
      <t>ホウモン</t>
    </rPh>
    <rPh sb="2" eb="3">
      <t>ケイ</t>
    </rPh>
    <phoneticPr fontId="5"/>
  </si>
  <si>
    <t>※訪問系とは居宅介護、重度訪問介護、行動援護、同行援護をいいます。</t>
    <rPh sb="1" eb="3">
      <t>ホウモン</t>
    </rPh>
    <rPh sb="3" eb="4">
      <t>ケイ</t>
    </rPh>
    <rPh sb="6" eb="8">
      <t>キョタク</t>
    </rPh>
    <rPh sb="8" eb="10">
      <t>カイゴ</t>
    </rPh>
    <rPh sb="11" eb="13">
      <t>ジュウド</t>
    </rPh>
    <rPh sb="13" eb="15">
      <t>ホウモン</t>
    </rPh>
    <rPh sb="15" eb="17">
      <t>カイゴ</t>
    </rPh>
    <rPh sb="18" eb="20">
      <t>コウドウ</t>
    </rPh>
    <rPh sb="20" eb="22">
      <t>エンゴ</t>
    </rPh>
    <rPh sb="23" eb="25">
      <t>ドウコウ</t>
    </rPh>
    <rPh sb="25" eb="27">
      <t>エンゴ</t>
    </rPh>
    <phoneticPr fontId="5"/>
  </si>
  <si>
    <t>延長支援加算</t>
    <rPh sb="0" eb="2">
      <t>エンチョウ</t>
    </rPh>
    <rPh sb="2" eb="4">
      <t>シエン</t>
    </rPh>
    <rPh sb="4" eb="6">
      <t>カサン</t>
    </rPh>
    <phoneticPr fontId="5"/>
  </si>
  <si>
    <t>開所時間減算</t>
    <rPh sb="0" eb="2">
      <t>カイショ</t>
    </rPh>
    <rPh sb="2" eb="4">
      <t>ジカン</t>
    </rPh>
    <rPh sb="4" eb="6">
      <t>ゲンサン</t>
    </rPh>
    <phoneticPr fontId="5"/>
  </si>
  <si>
    <t>大規模事業所減算</t>
    <rPh sb="0" eb="3">
      <t>ダイキボ</t>
    </rPh>
    <rPh sb="3" eb="6">
      <t>ジギョウショ</t>
    </rPh>
    <rPh sb="6" eb="8">
      <t>ゲンサン</t>
    </rPh>
    <phoneticPr fontId="5"/>
  </si>
  <si>
    <t>栄養士欠如減算</t>
    <rPh sb="0" eb="3">
      <t>エイヨウシ</t>
    </rPh>
    <rPh sb="3" eb="5">
      <t>ケツジョ</t>
    </rPh>
    <rPh sb="5" eb="7">
      <t>ゲンサン</t>
    </rPh>
    <phoneticPr fontId="5"/>
  </si>
  <si>
    <t>看護職員配置加算</t>
    <rPh sb="0" eb="2">
      <t>カンゴ</t>
    </rPh>
    <rPh sb="2" eb="4">
      <t>ショクイン</t>
    </rPh>
    <rPh sb="4" eb="6">
      <t>ハイチ</t>
    </rPh>
    <rPh sb="6" eb="8">
      <t>カサン</t>
    </rPh>
    <phoneticPr fontId="5"/>
  </si>
  <si>
    <t>移行準備支援体制加算</t>
    <rPh sb="0" eb="2">
      <t>イコウ</t>
    </rPh>
    <rPh sb="2" eb="4">
      <t>ジュンビ</t>
    </rPh>
    <rPh sb="4" eb="6">
      <t>シエン</t>
    </rPh>
    <rPh sb="6" eb="8">
      <t>タイセイ</t>
    </rPh>
    <rPh sb="8" eb="10">
      <t>カサン</t>
    </rPh>
    <phoneticPr fontId="5"/>
  </si>
  <si>
    <t>セルAD5がFALSEの場合は障害福祉サービス事業者</t>
    <rPh sb="12" eb="14">
      <t>バアイ</t>
    </rPh>
    <rPh sb="15" eb="17">
      <t>ショウガイ</t>
    </rPh>
    <rPh sb="17" eb="19">
      <t>フクシ</t>
    </rPh>
    <rPh sb="23" eb="26">
      <t>ジギョウシャ</t>
    </rPh>
    <phoneticPr fontId="5"/>
  </si>
  <si>
    <t>セルAD5がFALSEの場合は障害福祉サービス事業者の生活介護</t>
    <rPh sb="12" eb="14">
      <t>バアイ</t>
    </rPh>
    <rPh sb="15" eb="17">
      <t>ショウガイ</t>
    </rPh>
    <rPh sb="17" eb="19">
      <t>フクシ</t>
    </rPh>
    <rPh sb="23" eb="26">
      <t>ジギョウシャ</t>
    </rPh>
    <rPh sb="27" eb="29">
      <t>セイカツ</t>
    </rPh>
    <rPh sb="29" eb="31">
      <t>カイゴ</t>
    </rPh>
    <phoneticPr fontId="5"/>
  </si>
  <si>
    <t>人員基準適合確認シート（自立訓練、就労移行支援、就労継続支援）</t>
    <rPh sb="0" eb="2">
      <t>ジンイン</t>
    </rPh>
    <rPh sb="2" eb="4">
      <t>キジュン</t>
    </rPh>
    <rPh sb="4" eb="6">
      <t>テキゴウ</t>
    </rPh>
    <rPh sb="6" eb="8">
      <t>カクニン</t>
    </rPh>
    <rPh sb="12" eb="14">
      <t>ジリツ</t>
    </rPh>
    <rPh sb="14" eb="16">
      <t>クンレン</t>
    </rPh>
    <rPh sb="17" eb="19">
      <t>シュウロウ</t>
    </rPh>
    <rPh sb="19" eb="21">
      <t>イコウ</t>
    </rPh>
    <rPh sb="21" eb="23">
      <t>シエン</t>
    </rPh>
    <rPh sb="24" eb="26">
      <t>シュウロウ</t>
    </rPh>
    <rPh sb="26" eb="28">
      <t>ケイゾク</t>
    </rPh>
    <rPh sb="28" eb="30">
      <t>シエン</t>
    </rPh>
    <phoneticPr fontId="5"/>
  </si>
  <si>
    <t>サービスの
種類</t>
    <rPh sb="6" eb="8">
      <t>シュルイ</t>
    </rPh>
    <phoneticPr fontId="5"/>
  </si>
  <si>
    <t>常勤換算後の職員数
 ※</t>
    <rPh sb="0" eb="2">
      <t>ジョウキン</t>
    </rPh>
    <rPh sb="2" eb="4">
      <t>カンサン</t>
    </rPh>
    <rPh sb="4" eb="5">
      <t>ゴ</t>
    </rPh>
    <rPh sb="6" eb="9">
      <t>ショクインスウ</t>
    </rPh>
    <phoneticPr fontId="5"/>
  </si>
  <si>
    <t>（就労移行支援のみ）
常勤換算後の
就労支援員の数</t>
    <rPh sb="1" eb="3">
      <t>シュウロウ</t>
    </rPh>
    <rPh sb="3" eb="5">
      <t>イコウ</t>
    </rPh>
    <rPh sb="5" eb="7">
      <t>シエン</t>
    </rPh>
    <rPh sb="11" eb="13">
      <t>ジョウキン</t>
    </rPh>
    <rPh sb="13" eb="15">
      <t>カンサン</t>
    </rPh>
    <rPh sb="15" eb="16">
      <t>ゴ</t>
    </rPh>
    <rPh sb="18" eb="20">
      <t>シュウロウ</t>
    </rPh>
    <rPh sb="20" eb="22">
      <t>シエン</t>
    </rPh>
    <rPh sb="22" eb="23">
      <t>イン</t>
    </rPh>
    <rPh sb="24" eb="25">
      <t>カズ</t>
    </rPh>
    <phoneticPr fontId="5"/>
  </si>
  <si>
    <t>(1)  開所日数　　　</t>
    <rPh sb="5" eb="7">
      <t>カイショ</t>
    </rPh>
    <rPh sb="7" eb="9">
      <t>ニッスウ</t>
    </rPh>
    <phoneticPr fontId="5"/>
  </si>
  <si>
    <t>(5) 指定基準上の必要職員数</t>
    <rPh sb="4" eb="6">
      <t>シテイ</t>
    </rPh>
    <rPh sb="6" eb="8">
      <t>キジュン</t>
    </rPh>
    <rPh sb="8" eb="9">
      <t>ジョウ</t>
    </rPh>
    <rPh sb="10" eb="12">
      <t>ヒツヨウ</t>
    </rPh>
    <rPh sb="12" eb="14">
      <t>ショクイン</t>
    </rPh>
    <rPh sb="14" eb="15">
      <t>スウ</t>
    </rPh>
    <phoneticPr fontId="5"/>
  </si>
  <si>
    <t>(6) 常勤換算後の職員配置</t>
    <rPh sb="4" eb="6">
      <t>ジョウキン</t>
    </rPh>
    <rPh sb="6" eb="8">
      <t>カンサン</t>
    </rPh>
    <rPh sb="8" eb="9">
      <t>ゴ</t>
    </rPh>
    <rPh sb="10" eb="12">
      <t>ショクイン</t>
    </rPh>
    <rPh sb="12" eb="14">
      <t>ハイチ</t>
    </rPh>
    <phoneticPr fontId="5"/>
  </si>
  <si>
    <t>(3) サービスの種類</t>
    <rPh sb="9" eb="11">
      <t>シュルイ</t>
    </rPh>
    <phoneticPr fontId="5"/>
  </si>
  <si>
    <t>(7) 指定基準への適合</t>
    <rPh sb="4" eb="6">
      <t>シテイ</t>
    </rPh>
    <rPh sb="6" eb="8">
      <t>キジュン</t>
    </rPh>
    <rPh sb="10" eb="12">
      <t>テキゴウ</t>
    </rPh>
    <phoneticPr fontId="5"/>
  </si>
  <si>
    <t>(4) 指定基準上の必要
　　職員配置割合</t>
    <rPh sb="4" eb="6">
      <t>シテイ</t>
    </rPh>
    <rPh sb="6" eb="8">
      <t>キジュン</t>
    </rPh>
    <rPh sb="8" eb="9">
      <t>ジョウ</t>
    </rPh>
    <rPh sb="10" eb="12">
      <t>ヒツヨウ</t>
    </rPh>
    <rPh sb="15" eb="17">
      <t>ショクイン</t>
    </rPh>
    <rPh sb="17" eb="19">
      <t>ハイチ</t>
    </rPh>
    <rPh sb="19" eb="21">
      <t>ワリアイ</t>
    </rPh>
    <phoneticPr fontId="5"/>
  </si>
  <si>
    <t>(5) 指定基準上の必要
　　就労支援員配置割合
　　（就労移行支援のみ）</t>
    <rPh sb="4" eb="6">
      <t>シテイ</t>
    </rPh>
    <rPh sb="6" eb="8">
      <t>キジュン</t>
    </rPh>
    <rPh sb="8" eb="9">
      <t>ジョウ</t>
    </rPh>
    <rPh sb="10" eb="12">
      <t>ヒツヨウ</t>
    </rPh>
    <rPh sb="15" eb="17">
      <t>シュウロウ</t>
    </rPh>
    <rPh sb="17" eb="19">
      <t>シエン</t>
    </rPh>
    <rPh sb="19" eb="20">
      <t>イン</t>
    </rPh>
    <rPh sb="20" eb="22">
      <t>ハイチ</t>
    </rPh>
    <rPh sb="22" eb="24">
      <t>ワリアイ</t>
    </rPh>
    <rPh sb="28" eb="30">
      <t>シュウロウ</t>
    </rPh>
    <rPh sb="30" eb="32">
      <t>イコウ</t>
    </rPh>
    <rPh sb="32" eb="34">
      <t>シエン</t>
    </rPh>
    <phoneticPr fontId="5"/>
  </si>
  <si>
    <t>（サービスの種類を選択してください）</t>
    <rPh sb="6" eb="8">
      <t>シュルイ</t>
    </rPh>
    <rPh sb="9" eb="11">
      <t>センタク</t>
    </rPh>
    <phoneticPr fontId="5"/>
  </si>
  <si>
    <t>就労継続支援Ａ型</t>
    <rPh sb="0" eb="2">
      <t>シュウロウ</t>
    </rPh>
    <rPh sb="2" eb="4">
      <t>ケイゾク</t>
    </rPh>
    <rPh sb="4" eb="6">
      <t>シエン</t>
    </rPh>
    <rPh sb="7" eb="8">
      <t>ガタ</t>
    </rPh>
    <phoneticPr fontId="5"/>
  </si>
  <si>
    <t>就労継続支援Ｂ型</t>
    <rPh sb="0" eb="2">
      <t>シュウロウ</t>
    </rPh>
    <rPh sb="2" eb="4">
      <t>ケイゾク</t>
    </rPh>
    <rPh sb="4" eb="6">
      <t>シエン</t>
    </rPh>
    <rPh sb="7" eb="8">
      <t>ガタ</t>
    </rPh>
    <phoneticPr fontId="5"/>
  </si>
  <si>
    <t>開所日数</t>
    <rPh sb="0" eb="2">
      <t>カイショ</t>
    </rPh>
    <rPh sb="2" eb="4">
      <t>ニッスウ</t>
    </rPh>
    <phoneticPr fontId="5"/>
  </si>
  <si>
    <t>有</t>
    <rPh sb="0" eb="1">
      <t>アリ</t>
    </rPh>
    <phoneticPr fontId="5"/>
  </si>
  <si>
    <t>上記同様</t>
    <rPh sb="0" eb="2">
      <t>ジョウキ</t>
    </rPh>
    <rPh sb="2" eb="4">
      <t>ドウヨウ</t>
    </rPh>
    <phoneticPr fontId="5"/>
  </si>
  <si>
    <t>※色つきのセルのみ入力</t>
    <rPh sb="1" eb="2">
      <t>イロ</t>
    </rPh>
    <rPh sb="9" eb="11">
      <t>ニュウリョク</t>
    </rPh>
    <phoneticPr fontId="5"/>
  </si>
  <si>
    <t>●人員基準適合確認シート（施設入所支援）</t>
    <rPh sb="1" eb="3">
      <t>ジンイン</t>
    </rPh>
    <rPh sb="3" eb="5">
      <t>キジュン</t>
    </rPh>
    <rPh sb="5" eb="7">
      <t>テキゴウ</t>
    </rPh>
    <rPh sb="7" eb="9">
      <t>カクニン</t>
    </rPh>
    <rPh sb="13" eb="15">
      <t>シセツ</t>
    </rPh>
    <rPh sb="15" eb="17">
      <t>ニュウショ</t>
    </rPh>
    <rPh sb="17" eb="19">
      <t>シエン</t>
    </rPh>
    <phoneticPr fontId="5"/>
  </si>
  <si>
    <t>（施設入所）</t>
    <rPh sb="1" eb="3">
      <t>シセツ</t>
    </rPh>
    <rPh sb="3" eb="5">
      <t>ニュウショ</t>
    </rPh>
    <phoneticPr fontId="5"/>
  </si>
  <si>
    <t>（兼　夜勤職員配置体制加算確認シート）</t>
    <rPh sb="1" eb="2">
      <t>ケン</t>
    </rPh>
    <rPh sb="3" eb="5">
      <t>ヤキン</t>
    </rPh>
    <rPh sb="5" eb="7">
      <t>ショクイン</t>
    </rPh>
    <rPh sb="7" eb="9">
      <t>ハイチ</t>
    </rPh>
    <rPh sb="9" eb="11">
      <t>タイセイ</t>
    </rPh>
    <rPh sb="11" eb="13">
      <t>カサン</t>
    </rPh>
    <rPh sb="13" eb="15">
      <t>カクニン</t>
    </rPh>
    <phoneticPr fontId="5"/>
  </si>
  <si>
    <t>年3月の利用状況</t>
    <rPh sb="0" eb="1">
      <t>ネン</t>
    </rPh>
    <rPh sb="2" eb="3">
      <t>ガツ</t>
    </rPh>
    <rPh sb="4" eb="6">
      <t>リヨウ</t>
    </rPh>
    <rPh sb="6" eb="8">
      <t>ジョウキョウ</t>
    </rPh>
    <phoneticPr fontId="5"/>
  </si>
  <si>
    <t>単位
番号</t>
    <rPh sb="0" eb="2">
      <t>タンイ</t>
    </rPh>
    <rPh sb="3" eb="5">
      <t>バンゴウ</t>
    </rPh>
    <phoneticPr fontId="5"/>
  </si>
  <si>
    <t>　夜間の職員体制　
　（夜勤・宿直の別と配置数）</t>
    <rPh sb="1" eb="3">
      <t>ヤカン</t>
    </rPh>
    <rPh sb="4" eb="6">
      <t>ショクイン</t>
    </rPh>
    <rPh sb="6" eb="8">
      <t>タイセイ</t>
    </rPh>
    <rPh sb="12" eb="14">
      <t>ヤキン</t>
    </rPh>
    <rPh sb="15" eb="17">
      <t>シュクチョク</t>
    </rPh>
    <rPh sb="18" eb="19">
      <t>ベツ</t>
    </rPh>
    <rPh sb="20" eb="22">
      <t>ハイチ</t>
    </rPh>
    <rPh sb="22" eb="23">
      <t>スウ</t>
    </rPh>
    <phoneticPr fontId="5"/>
  </si>
  <si>
    <t>1月</t>
    <rPh sb="1" eb="2">
      <t>ガツ</t>
    </rPh>
    <phoneticPr fontId="5"/>
  </si>
  <si>
    <t>①サービス提供日数</t>
    <rPh sb="5" eb="7">
      <t>テイキョウ</t>
    </rPh>
    <rPh sb="7" eb="9">
      <t>ニッスウ</t>
    </rPh>
    <phoneticPr fontId="5"/>
  </si>
  <si>
    <t>②昼間生活介護を利用する者の総延べ数</t>
    <rPh sb="1" eb="3">
      <t>ヒルマ</t>
    </rPh>
    <rPh sb="3" eb="5">
      <t>セイカツ</t>
    </rPh>
    <rPh sb="5" eb="7">
      <t>カイゴ</t>
    </rPh>
    <rPh sb="8" eb="10">
      <t>リヨウ</t>
    </rPh>
    <rPh sb="12" eb="13">
      <t>モノ</t>
    </rPh>
    <rPh sb="14" eb="15">
      <t>ソウ</t>
    </rPh>
    <rPh sb="15" eb="16">
      <t>ノ</t>
    </rPh>
    <rPh sb="17" eb="18">
      <t>スウ</t>
    </rPh>
    <phoneticPr fontId="5"/>
  </si>
  <si>
    <t>③生活介護以外の昼間実施サービス
　利用者の総延べ数</t>
    <rPh sb="1" eb="3">
      <t>セイカツ</t>
    </rPh>
    <rPh sb="3" eb="5">
      <t>カイゴ</t>
    </rPh>
    <rPh sb="5" eb="7">
      <t>イガイ</t>
    </rPh>
    <rPh sb="8" eb="10">
      <t>チュウカン</t>
    </rPh>
    <rPh sb="10" eb="12">
      <t>ジッシ</t>
    </rPh>
    <rPh sb="18" eb="21">
      <t>リヨウシャ</t>
    </rPh>
    <rPh sb="22" eb="23">
      <t>ソウ</t>
    </rPh>
    <rPh sb="23" eb="24">
      <t>ノ</t>
    </rPh>
    <rPh sb="25" eb="26">
      <t>スウ</t>
    </rPh>
    <phoneticPr fontId="5"/>
  </si>
  <si>
    <t>④全利用者の総延べ数</t>
    <rPh sb="1" eb="2">
      <t>ゼン</t>
    </rPh>
    <rPh sb="2" eb="5">
      <t>リヨウシャ</t>
    </rPh>
    <rPh sb="6" eb="7">
      <t>ソウ</t>
    </rPh>
    <rPh sb="7" eb="8">
      <t>ノ</t>
    </rPh>
    <rPh sb="9" eb="10">
      <t>スウ</t>
    </rPh>
    <phoneticPr fontId="5"/>
  </si>
  <si>
    <t>指定基準の適合</t>
    <rPh sb="0" eb="2">
      <t>シテイ</t>
    </rPh>
    <rPh sb="2" eb="4">
      <t>キジュン</t>
    </rPh>
    <rPh sb="5" eb="7">
      <t>テキゴウ</t>
    </rPh>
    <phoneticPr fontId="5"/>
  </si>
  <si>
    <t>利用者の数</t>
    <rPh sb="0" eb="3">
      <t>リヨウシャ</t>
    </rPh>
    <rPh sb="4" eb="5">
      <t>カズ</t>
    </rPh>
    <phoneticPr fontId="5"/>
  </si>
  <si>
    <t>夜勤職員配置体制加算の算定に必要な夜間の職員数</t>
    <rPh sb="0" eb="2">
      <t>ヤキン</t>
    </rPh>
    <rPh sb="2" eb="4">
      <t>ショクイン</t>
    </rPh>
    <rPh sb="4" eb="6">
      <t>ハイチ</t>
    </rPh>
    <rPh sb="6" eb="8">
      <t>タイセイ</t>
    </rPh>
    <rPh sb="8" eb="10">
      <t>カサン</t>
    </rPh>
    <rPh sb="11" eb="13">
      <t>サンテイ</t>
    </rPh>
    <rPh sb="14" eb="16">
      <t>ヒツヨウ</t>
    </rPh>
    <rPh sb="17" eb="19">
      <t>ヤカン</t>
    </rPh>
    <rPh sb="20" eb="22">
      <t>ショクイン</t>
    </rPh>
    <rPh sb="22" eb="23">
      <t>スウ</t>
    </rPh>
    <phoneticPr fontId="5"/>
  </si>
  <si>
    <t>夜間の職員体制</t>
    <rPh sb="0" eb="2">
      <t>ヤカン</t>
    </rPh>
    <rPh sb="3" eb="5">
      <t>ショクイン</t>
    </rPh>
    <rPh sb="5" eb="7">
      <t>タイセイ</t>
    </rPh>
    <phoneticPr fontId="5"/>
  </si>
  <si>
    <t>夜勤職員配置体制加算</t>
    <rPh sb="0" eb="1">
      <t>ヨル</t>
    </rPh>
    <rPh sb="1" eb="2">
      <t>ツトム</t>
    </rPh>
    <rPh sb="2" eb="4">
      <t>ショクイン</t>
    </rPh>
    <rPh sb="4" eb="6">
      <t>ハイチ</t>
    </rPh>
    <rPh sb="6" eb="8">
      <t>タイセイ</t>
    </rPh>
    <rPh sb="8" eb="10">
      <t>カサン</t>
    </rPh>
    <phoneticPr fontId="5"/>
  </si>
  <si>
    <t>指定基準上必要な夜間の職員体制</t>
    <rPh sb="0" eb="2">
      <t>シテイ</t>
    </rPh>
    <rPh sb="2" eb="4">
      <t>キジュン</t>
    </rPh>
    <rPh sb="4" eb="5">
      <t>ジョウ</t>
    </rPh>
    <rPh sb="5" eb="7">
      <t>ヒツヨウ</t>
    </rPh>
    <rPh sb="8" eb="10">
      <t>ヤカン</t>
    </rPh>
    <rPh sb="11" eb="13">
      <t>ショクイン</t>
    </rPh>
    <rPh sb="13" eb="15">
      <t>タイセイ</t>
    </rPh>
    <phoneticPr fontId="5"/>
  </si>
  <si>
    <t>平均利用者数</t>
    <rPh sb="0" eb="2">
      <t>ヘイキン</t>
    </rPh>
    <rPh sb="2" eb="5">
      <t>リヨウシャ</t>
    </rPh>
    <rPh sb="5" eb="6">
      <t>スウ</t>
    </rPh>
    <phoneticPr fontId="5"/>
  </si>
  <si>
    <t>生活介護利用者の平均数</t>
    <rPh sb="0" eb="2">
      <t>セイカツ</t>
    </rPh>
    <rPh sb="2" eb="4">
      <t>カイゴ</t>
    </rPh>
    <rPh sb="4" eb="7">
      <t>リヨウシャ</t>
    </rPh>
    <rPh sb="8" eb="10">
      <t>ヘイキン</t>
    </rPh>
    <rPh sb="10" eb="11">
      <t>スウ</t>
    </rPh>
    <phoneticPr fontId="5"/>
  </si>
  <si>
    <t>利用者数（基準算定）</t>
    <rPh sb="0" eb="3">
      <t>リヨウシャ</t>
    </rPh>
    <rPh sb="3" eb="4">
      <t>スウ</t>
    </rPh>
    <rPh sb="5" eb="7">
      <t>キジュン</t>
    </rPh>
    <rPh sb="7" eb="9">
      <t>サンテイ</t>
    </rPh>
    <phoneticPr fontId="5"/>
  </si>
  <si>
    <t>Ⅱ</t>
    <phoneticPr fontId="5"/>
  </si>
  <si>
    <t>Ⅲ</t>
    <phoneticPr fontId="5"/>
  </si>
  <si>
    <t>Ⅳ</t>
    <phoneticPr fontId="5"/>
  </si>
  <si>
    <t>Ⅴ</t>
    <phoneticPr fontId="5"/>
  </si>
  <si>
    <t>Ⅵ</t>
    <phoneticPr fontId="5"/>
  </si>
  <si>
    <t>Ⅶ</t>
    <phoneticPr fontId="5"/>
  </si>
  <si>
    <t>Ⅷ</t>
    <phoneticPr fontId="5"/>
  </si>
  <si>
    <t>Ⅸ</t>
    <phoneticPr fontId="5"/>
  </si>
  <si>
    <t>Ⅹ</t>
    <phoneticPr fontId="5"/>
  </si>
  <si>
    <t>平均障害程度区分等</t>
    <rPh sb="0" eb="2">
      <t>ヘイキン</t>
    </rPh>
    <rPh sb="2" eb="4">
      <t>ショウガイ</t>
    </rPh>
    <rPh sb="4" eb="6">
      <t>テイド</t>
    </rPh>
    <rPh sb="6" eb="8">
      <t>クブン</t>
    </rPh>
    <rPh sb="8" eb="9">
      <t>ナド</t>
    </rPh>
    <phoneticPr fontId="5"/>
  </si>
  <si>
    <t>区分６
（％）</t>
    <rPh sb="0" eb="2">
      <t>クブン</t>
    </rPh>
    <phoneticPr fontId="5"/>
  </si>
  <si>
    <t>区分５・　区分６（％）</t>
    <rPh sb="0" eb="2">
      <t>クブン</t>
    </rPh>
    <rPh sb="5" eb="7">
      <t>クブン</t>
    </rPh>
    <phoneticPr fontId="5"/>
  </si>
  <si>
    <t>平均障害
程度区分</t>
    <rPh sb="0" eb="2">
      <t>ヘイキン</t>
    </rPh>
    <rPh sb="2" eb="4">
      <t>ショウガイ</t>
    </rPh>
    <rPh sb="5" eb="7">
      <t>テイド</t>
    </rPh>
    <rPh sb="7" eb="9">
      <t>クブン</t>
    </rPh>
    <phoneticPr fontId="5"/>
  </si>
  <si>
    <t>平均障害程度区分等に基づくサービス費の区分</t>
    <rPh sb="0" eb="2">
      <t>ヘイキン</t>
    </rPh>
    <rPh sb="2" eb="4">
      <t>ショウガイ</t>
    </rPh>
    <rPh sb="4" eb="6">
      <t>テイド</t>
    </rPh>
    <rPh sb="6" eb="8">
      <t>クブン</t>
    </rPh>
    <rPh sb="8" eb="9">
      <t>トウ</t>
    </rPh>
    <rPh sb="10" eb="11">
      <t>モト</t>
    </rPh>
    <rPh sb="17" eb="18">
      <t>ヒ</t>
    </rPh>
    <rPh sb="19" eb="21">
      <t>クブン</t>
    </rPh>
    <phoneticPr fontId="5"/>
  </si>
  <si>
    <t>人員配置</t>
    <rPh sb="0" eb="2">
      <t>ジンイン</t>
    </rPh>
    <rPh sb="2" eb="4">
      <t>ハイチ</t>
    </rPh>
    <phoneticPr fontId="5"/>
  </si>
  <si>
    <t>規模</t>
    <rPh sb="0" eb="2">
      <t>キボ</t>
    </rPh>
    <phoneticPr fontId="5"/>
  </si>
  <si>
    <t>最低人員</t>
    <rPh sb="0" eb="2">
      <t>サイテイ</t>
    </rPh>
    <rPh sb="2" eb="4">
      <t>ジンイン</t>
    </rPh>
    <phoneticPr fontId="5"/>
  </si>
  <si>
    <t>KK01</t>
  </si>
  <si>
    <t>KK02</t>
  </si>
  <si>
    <t>KK03</t>
  </si>
  <si>
    <t>KK04</t>
  </si>
  <si>
    <t>KK05</t>
  </si>
  <si>
    <t>KK06</t>
  </si>
  <si>
    <t>KK07</t>
  </si>
  <si>
    <t>Ⅰ～Ⅲの場合の</t>
    <rPh sb="4" eb="6">
      <t>バアイ</t>
    </rPh>
    <phoneticPr fontId="5"/>
  </si>
  <si>
    <t>場合の規模</t>
    <rPh sb="0" eb="2">
      <t>バアイ</t>
    </rPh>
    <rPh sb="3" eb="5">
      <t>キボ</t>
    </rPh>
    <phoneticPr fontId="5"/>
  </si>
  <si>
    <t>人員配置に基づく区分</t>
    <rPh sb="0" eb="2">
      <t>ジンイン</t>
    </rPh>
    <rPh sb="2" eb="4">
      <t>ハイチ</t>
    </rPh>
    <rPh sb="5" eb="6">
      <t>モト</t>
    </rPh>
    <rPh sb="8" eb="10">
      <t>クブン</t>
    </rPh>
    <phoneticPr fontId="5"/>
  </si>
  <si>
    <t>③</t>
    <phoneticPr fontId="5"/>
  </si>
  <si>
    <t>(4)</t>
    <phoneticPr fontId="5"/>
  </si>
  <si>
    <t>(5)</t>
    <phoneticPr fontId="5"/>
  </si>
  <si>
    <t>　夜間の職員配置</t>
    <rPh sb="1" eb="3">
      <t>ヤカン</t>
    </rPh>
    <rPh sb="4" eb="6">
      <t>ショクイン</t>
    </rPh>
    <rPh sb="6" eb="8">
      <t>ハイチ</t>
    </rPh>
    <phoneticPr fontId="5"/>
  </si>
  <si>
    <t>該当するサービス費</t>
    <rPh sb="0" eb="2">
      <t>ガイトウ</t>
    </rPh>
    <rPh sb="8" eb="9">
      <t>ヒ</t>
    </rPh>
    <phoneticPr fontId="5"/>
  </si>
  <si>
    <t>（生活介護利用者）</t>
    <rPh sb="1" eb="3">
      <t>セイカツ</t>
    </rPh>
    <rPh sb="3" eb="5">
      <t>カイゴ</t>
    </rPh>
    <rPh sb="5" eb="8">
      <t>リヨウシャ</t>
    </rPh>
    <phoneticPr fontId="5"/>
  </si>
  <si>
    <t>（訓練等給付、経過措置）</t>
    <rPh sb="1" eb="4">
      <t>クンレンナド</t>
    </rPh>
    <rPh sb="4" eb="6">
      <t>キュウフ</t>
    </rPh>
    <rPh sb="7" eb="9">
      <t>ケイカ</t>
    </rPh>
    <rPh sb="9" eb="11">
      <t>ソチ</t>
    </rPh>
    <phoneticPr fontId="5"/>
  </si>
  <si>
    <t>（兼　サービス費区分確認シート）</t>
    <rPh sb="1" eb="2">
      <t>ケン</t>
    </rPh>
    <rPh sb="7" eb="8">
      <t>ヒ</t>
    </rPh>
    <rPh sb="8" eb="10">
      <t>クブン</t>
    </rPh>
    <rPh sb="10" eb="12">
      <t>カクニン</t>
    </rPh>
    <phoneticPr fontId="5"/>
  </si>
  <si>
    <t>常勤換算後の
世話人の数</t>
    <rPh sb="0" eb="2">
      <t>ジョウキン</t>
    </rPh>
    <rPh sb="2" eb="4">
      <t>カンサン</t>
    </rPh>
    <rPh sb="4" eb="5">
      <t>ゴ</t>
    </rPh>
    <rPh sb="7" eb="9">
      <t>セワ</t>
    </rPh>
    <rPh sb="9" eb="10">
      <t>ニン</t>
    </rPh>
    <rPh sb="11" eb="12">
      <t>カズ</t>
    </rPh>
    <phoneticPr fontId="5"/>
  </si>
  <si>
    <t>　事業の実施形態</t>
    <rPh sb="1" eb="3">
      <t>ジギョウ</t>
    </rPh>
    <rPh sb="4" eb="6">
      <t>ジッシ</t>
    </rPh>
    <rPh sb="6" eb="8">
      <t>ケイタイ</t>
    </rPh>
    <phoneticPr fontId="5"/>
  </si>
  <si>
    <t>常勤換算後の
生活支援員の数</t>
    <rPh sb="0" eb="2">
      <t>ジョウキン</t>
    </rPh>
    <rPh sb="2" eb="4">
      <t>カンサン</t>
    </rPh>
    <rPh sb="4" eb="5">
      <t>ゴ</t>
    </rPh>
    <rPh sb="7" eb="9">
      <t>セイカツ</t>
    </rPh>
    <rPh sb="9" eb="11">
      <t>シエン</t>
    </rPh>
    <rPh sb="11" eb="12">
      <t>イン</t>
    </rPh>
    <rPh sb="13" eb="14">
      <t>カズ</t>
    </rPh>
    <phoneticPr fontId="5"/>
  </si>
  <si>
    <t>②区分２の総延べ利用者数</t>
    <rPh sb="1" eb="3">
      <t>クブン</t>
    </rPh>
    <rPh sb="5" eb="6">
      <t>ソウ</t>
    </rPh>
    <rPh sb="6" eb="7">
      <t>ノ</t>
    </rPh>
    <rPh sb="8" eb="11">
      <t>リヨウシャ</t>
    </rPh>
    <rPh sb="11" eb="12">
      <t>スウ</t>
    </rPh>
    <phoneticPr fontId="5"/>
  </si>
  <si>
    <t>③区分３の総延べ利用者数</t>
    <rPh sb="1" eb="3">
      <t>クブン</t>
    </rPh>
    <rPh sb="5" eb="6">
      <t>ソウ</t>
    </rPh>
    <rPh sb="6" eb="7">
      <t>ノ</t>
    </rPh>
    <rPh sb="8" eb="11">
      <t>リヨウシャ</t>
    </rPh>
    <rPh sb="11" eb="12">
      <t>スウ</t>
    </rPh>
    <phoneticPr fontId="5"/>
  </si>
  <si>
    <t>(1) 利用者の数</t>
    <rPh sb="4" eb="6">
      <t>リヨウ</t>
    </rPh>
    <phoneticPr fontId="5"/>
  </si>
  <si>
    <t>(6) 指定基準上の必要世話人数</t>
    <rPh sb="4" eb="6">
      <t>シテイ</t>
    </rPh>
    <rPh sb="6" eb="8">
      <t>キジュン</t>
    </rPh>
    <rPh sb="8" eb="9">
      <t>ジョウ</t>
    </rPh>
    <rPh sb="10" eb="12">
      <t>ヒツヨウ</t>
    </rPh>
    <rPh sb="12" eb="14">
      <t>セワ</t>
    </rPh>
    <rPh sb="14" eb="15">
      <t>ニン</t>
    </rPh>
    <rPh sb="15" eb="16">
      <t>スウ</t>
    </rPh>
    <phoneticPr fontId="5"/>
  </si>
  <si>
    <t>(2) 区分３の利用者の数</t>
    <rPh sb="4" eb="6">
      <t>クブン</t>
    </rPh>
    <rPh sb="8" eb="11">
      <t>リヨウシャ</t>
    </rPh>
    <rPh sb="12" eb="13">
      <t>カズ</t>
    </rPh>
    <phoneticPr fontId="5"/>
  </si>
  <si>
    <t>(7) 常勤換算後の世話人数</t>
    <rPh sb="4" eb="6">
      <t>ジョウキン</t>
    </rPh>
    <rPh sb="6" eb="8">
      <t>カンサン</t>
    </rPh>
    <rPh sb="8" eb="9">
      <t>ゴ</t>
    </rPh>
    <rPh sb="10" eb="12">
      <t>セワ</t>
    </rPh>
    <rPh sb="12" eb="13">
      <t>ニン</t>
    </rPh>
    <rPh sb="13" eb="14">
      <t>スウ</t>
    </rPh>
    <phoneticPr fontId="5"/>
  </si>
  <si>
    <t>(3) 区分４の利用者の数</t>
    <rPh sb="4" eb="6">
      <t>クブン</t>
    </rPh>
    <rPh sb="8" eb="11">
      <t>リヨウシャ</t>
    </rPh>
    <rPh sb="12" eb="13">
      <t>カズ</t>
    </rPh>
    <phoneticPr fontId="5"/>
  </si>
  <si>
    <t>(8) 指定基準上の必要生活
　　　支援員数</t>
    <rPh sb="4" eb="6">
      <t>シテイ</t>
    </rPh>
    <rPh sb="6" eb="8">
      <t>キジュン</t>
    </rPh>
    <rPh sb="8" eb="9">
      <t>ジョウ</t>
    </rPh>
    <rPh sb="10" eb="12">
      <t>ヒツヨウ</t>
    </rPh>
    <rPh sb="12" eb="14">
      <t>セイカツ</t>
    </rPh>
    <rPh sb="18" eb="20">
      <t>シエン</t>
    </rPh>
    <rPh sb="20" eb="22">
      <t>インズウ</t>
    </rPh>
    <phoneticPr fontId="5"/>
  </si>
  <si>
    <t>(4) 区分５の利用者の数</t>
    <rPh sb="4" eb="6">
      <t>クブン</t>
    </rPh>
    <rPh sb="8" eb="11">
      <t>リヨウシャ</t>
    </rPh>
    <rPh sb="12" eb="13">
      <t>カズ</t>
    </rPh>
    <phoneticPr fontId="5"/>
  </si>
  <si>
    <t>(9) 常勤換算後の生活支援員数</t>
    <rPh sb="4" eb="6">
      <t>ジョウキン</t>
    </rPh>
    <rPh sb="6" eb="8">
      <t>カンサン</t>
    </rPh>
    <rPh sb="8" eb="9">
      <t>ゴ</t>
    </rPh>
    <rPh sb="10" eb="12">
      <t>セイカツ</t>
    </rPh>
    <rPh sb="12" eb="14">
      <t>シエン</t>
    </rPh>
    <rPh sb="14" eb="16">
      <t>インズウ</t>
    </rPh>
    <phoneticPr fontId="5"/>
  </si>
  <si>
    <t>(5) 区分６の利用者の数</t>
    <rPh sb="4" eb="6">
      <t>クブン</t>
    </rPh>
    <rPh sb="8" eb="11">
      <t>リヨウシャ</t>
    </rPh>
    <rPh sb="12" eb="13">
      <t>カズ</t>
    </rPh>
    <phoneticPr fontId="5"/>
  </si>
  <si>
    <t>(10)指定基準への適合</t>
    <rPh sb="4" eb="6">
      <t>シテイ</t>
    </rPh>
    <rPh sb="6" eb="8">
      <t>キジュン</t>
    </rPh>
    <rPh sb="10" eb="12">
      <t>テキゴウ</t>
    </rPh>
    <phoneticPr fontId="5"/>
  </si>
  <si>
    <t>サービス費
の区分</t>
    <rPh sb="4" eb="5">
      <t>ヒ</t>
    </rPh>
    <rPh sb="7" eb="9">
      <t>クブン</t>
    </rPh>
    <phoneticPr fontId="5"/>
  </si>
  <si>
    <t>（選択してください）</t>
    <rPh sb="1" eb="3">
      <t>センタク</t>
    </rPh>
    <phoneticPr fontId="5"/>
  </si>
  <si>
    <t>世話人１人あたりの利用者数</t>
    <rPh sb="0" eb="2">
      <t>セワ</t>
    </rPh>
    <rPh sb="2" eb="3">
      <t>ニン</t>
    </rPh>
    <rPh sb="4" eb="5">
      <t>ニン</t>
    </rPh>
    <rPh sb="9" eb="12">
      <t>リヨウシャ</t>
    </rPh>
    <rPh sb="12" eb="13">
      <t>スウ</t>
    </rPh>
    <phoneticPr fontId="5"/>
  </si>
  <si>
    <t>別紙4-1</t>
    <rPh sb="0" eb="2">
      <t>ベッシ</t>
    </rPh>
    <phoneticPr fontId="5"/>
  </si>
  <si>
    <t>（居宅介護）</t>
    <rPh sb="1" eb="3">
      <t>キョタク</t>
    </rPh>
    <rPh sb="3" eb="5">
      <t>カイゴ</t>
    </rPh>
    <phoneticPr fontId="5"/>
  </si>
  <si>
    <t>特定事業所加算に係る体制等の状況（居宅介護事業所）</t>
    <rPh sb="0" eb="2">
      <t>トクテイ</t>
    </rPh>
    <rPh sb="2" eb="5">
      <t>ジギョウショ</t>
    </rPh>
    <rPh sb="5" eb="7">
      <t>カサン</t>
    </rPh>
    <rPh sb="8" eb="9">
      <t>カカ</t>
    </rPh>
    <rPh sb="10" eb="13">
      <t>タイセイトウ</t>
    </rPh>
    <rPh sb="14" eb="16">
      <t>ジョウキョウ</t>
    </rPh>
    <rPh sb="17" eb="19">
      <t>キョタク</t>
    </rPh>
    <rPh sb="19" eb="21">
      <t>カイゴ</t>
    </rPh>
    <rPh sb="21" eb="24">
      <t>ジギョウショ</t>
    </rPh>
    <phoneticPr fontId="5"/>
  </si>
  <si>
    <t>事 業 所 名</t>
    <rPh sb="0" eb="1">
      <t>コト</t>
    </rPh>
    <rPh sb="2" eb="3">
      <t>ギョウ</t>
    </rPh>
    <rPh sb="4" eb="5">
      <t>ショ</t>
    </rPh>
    <rPh sb="6" eb="7">
      <t>メイ</t>
    </rPh>
    <phoneticPr fontId="5"/>
  </si>
  <si>
    <t>体制要件</t>
    <rPh sb="0" eb="2">
      <t>タイセイ</t>
    </rPh>
    <rPh sb="2" eb="4">
      <t>ヨウケン</t>
    </rPh>
    <phoneticPr fontId="5"/>
  </si>
  <si>
    <t>無</t>
    <rPh sb="0" eb="1">
      <t>ナシ</t>
    </rPh>
    <phoneticPr fontId="5"/>
  </si>
  <si>
    <t xml:space="preserve">  　　１　なし　 　２　あり　　</t>
    <phoneticPr fontId="5"/>
  </si>
  <si>
    <t>人材要件</t>
    <rPh sb="0" eb="2">
      <t>ジンザイ</t>
    </rPh>
    <rPh sb="2" eb="4">
      <t>ヨウケン</t>
    </rPh>
    <phoneticPr fontId="5"/>
  </si>
  <si>
    <t>常勤換算
職員数</t>
    <rPh sb="0" eb="2">
      <t>ジョウキン</t>
    </rPh>
    <rPh sb="2" eb="4">
      <t>カンサン</t>
    </rPh>
    <rPh sb="5" eb="7">
      <t>ショクイン</t>
    </rPh>
    <rPh sb="7" eb="8">
      <t>スウ</t>
    </rPh>
    <phoneticPr fontId="5"/>
  </si>
  <si>
    <t>サービス
提供時間</t>
    <rPh sb="5" eb="7">
      <t>テイキョウ</t>
    </rPh>
    <rPh sb="7" eb="9">
      <t>ジカン</t>
    </rPh>
    <phoneticPr fontId="5"/>
  </si>
  <si>
    <t>居宅介護従業者の総数</t>
    <rPh sb="0" eb="2">
      <t>キョタク</t>
    </rPh>
    <rPh sb="2" eb="4">
      <t>カイゴ</t>
    </rPh>
    <rPh sb="4" eb="7">
      <t>ジュウギョウシャ</t>
    </rPh>
    <rPh sb="8" eb="10">
      <t>ソウスウ</t>
    </rPh>
    <phoneticPr fontId="5"/>
  </si>
  <si>
    <r>
      <t>加算等に係る資格</t>
    </r>
    <r>
      <rPr>
        <sz val="12"/>
        <rFont val="ＭＳ ゴシック"/>
        <family val="3"/>
        <charset val="128"/>
      </rPr>
      <t xml:space="preserve">
・
兼務先</t>
    </r>
    <rPh sb="0" eb="3">
      <t>カサンナド</t>
    </rPh>
    <rPh sb="4" eb="5">
      <t>カカ</t>
    </rPh>
    <rPh sb="6" eb="8">
      <t>シカク</t>
    </rPh>
    <rPh sb="11" eb="13">
      <t>ケンム</t>
    </rPh>
    <rPh sb="13" eb="14">
      <t>サキ</t>
    </rPh>
    <phoneticPr fontId="5"/>
  </si>
  <si>
    <t>同行援護</t>
    <rPh sb="0" eb="4">
      <t>15</t>
    </rPh>
    <phoneticPr fontId="5"/>
  </si>
  <si>
    <t>一般相談支援（地域移行支援）</t>
    <rPh sb="0" eb="2">
      <t>イッパン</t>
    </rPh>
    <rPh sb="2" eb="4">
      <t>ソウダン</t>
    </rPh>
    <rPh sb="4" eb="6">
      <t>シエン</t>
    </rPh>
    <rPh sb="7" eb="9">
      <t>チイキ</t>
    </rPh>
    <rPh sb="9" eb="11">
      <t>イコウ</t>
    </rPh>
    <rPh sb="11" eb="13">
      <t>シエン</t>
    </rPh>
    <phoneticPr fontId="5"/>
  </si>
  <si>
    <t>一般相談支援（地域定着支援）</t>
    <rPh sb="0" eb="2">
      <t>イッパン</t>
    </rPh>
    <rPh sb="2" eb="4">
      <t>ソウダン</t>
    </rPh>
    <rPh sb="4" eb="6">
      <t>シエン</t>
    </rPh>
    <rPh sb="7" eb="9">
      <t>チイキ</t>
    </rPh>
    <rPh sb="9" eb="11">
      <t>テイチャク</t>
    </rPh>
    <rPh sb="11" eb="13">
      <t>シエン</t>
    </rPh>
    <phoneticPr fontId="5"/>
  </si>
  <si>
    <t>時間</t>
    <rPh sb="0" eb="2">
      <t>ジカン</t>
    </rPh>
    <phoneticPr fontId="5"/>
  </si>
  <si>
    <t>前年度又は前３月の期間におけるサービス提供時間のうち、常勤の居宅介護従業者によるサービス提供の総時間数</t>
    <rPh sb="0" eb="3">
      <t>ゼンネンド</t>
    </rPh>
    <rPh sb="3" eb="4">
      <t>マタ</t>
    </rPh>
    <rPh sb="5" eb="6">
      <t>ゼン</t>
    </rPh>
    <rPh sb="7" eb="8">
      <t>ツキ</t>
    </rPh>
    <rPh sb="9" eb="11">
      <t>キカン</t>
    </rPh>
    <rPh sb="19" eb="21">
      <t>テイキョウ</t>
    </rPh>
    <rPh sb="21" eb="23">
      <t>ジカン</t>
    </rPh>
    <rPh sb="27" eb="29">
      <t>ジョウキン</t>
    </rPh>
    <rPh sb="30" eb="32">
      <t>キョタク</t>
    </rPh>
    <rPh sb="32" eb="34">
      <t>カイゴ</t>
    </rPh>
    <rPh sb="34" eb="37">
      <t>ジュウギョウシャ</t>
    </rPh>
    <rPh sb="44" eb="46">
      <t>テイキョウ</t>
    </rPh>
    <rPh sb="47" eb="48">
      <t>ソウ</t>
    </rPh>
    <rPh sb="48" eb="50">
      <t>ジカン</t>
    </rPh>
    <rPh sb="50" eb="51">
      <t>スウ</t>
    </rPh>
    <phoneticPr fontId="5"/>
  </si>
  <si>
    <t>従業者数　</t>
    <rPh sb="0" eb="3">
      <t>ジュウギョウシャ</t>
    </rPh>
    <rPh sb="3" eb="4">
      <t>カズ</t>
    </rPh>
    <phoneticPr fontId="5"/>
  </si>
  <si>
    <t>月延べサービス
提供時間</t>
    <rPh sb="0" eb="1">
      <t>ツキ</t>
    </rPh>
    <rPh sb="1" eb="2">
      <t>ノ</t>
    </rPh>
    <rPh sb="8" eb="10">
      <t>テイキョウ</t>
    </rPh>
    <rPh sb="10" eb="12">
      <t>ジカン</t>
    </rPh>
    <phoneticPr fontId="5"/>
  </si>
  <si>
    <t>（常勤換算ではなく総数で記載）</t>
    <rPh sb="1" eb="3">
      <t>ジョウキン</t>
    </rPh>
    <rPh sb="3" eb="5">
      <t>カンサン</t>
    </rPh>
    <rPh sb="9" eb="11">
      <t>ソウスウ</t>
    </rPh>
    <rPh sb="12" eb="14">
      <t>キサイ</t>
    </rPh>
    <phoneticPr fontId="5"/>
  </si>
  <si>
    <t>職員数</t>
    <rPh sb="0" eb="3">
      <t>ショクインスウ</t>
    </rPh>
    <phoneticPr fontId="5"/>
  </si>
  <si>
    <t>常勤換算職員数</t>
    <rPh sb="0" eb="2">
      <t>ジョウキン</t>
    </rPh>
    <rPh sb="2" eb="4">
      <t>カンサン</t>
    </rPh>
    <rPh sb="4" eb="7">
      <t>ショクインスウ</t>
    </rPh>
    <phoneticPr fontId="5"/>
  </si>
  <si>
    <t>サービス提供責任者</t>
    <rPh sb="4" eb="6">
      <t>テイキョウ</t>
    </rPh>
    <rPh sb="6" eb="9">
      <t>セキニンシャ</t>
    </rPh>
    <phoneticPr fontId="5"/>
  </si>
  <si>
    <t>常勤</t>
    <rPh sb="0" eb="2">
      <t>ジョウキン</t>
    </rPh>
    <phoneticPr fontId="5"/>
  </si>
  <si>
    <t>非常勤</t>
    <rPh sb="0" eb="3">
      <t>ヒジョウキン</t>
    </rPh>
    <phoneticPr fontId="5"/>
  </si>
  <si>
    <t>重度障害者
対応要件</t>
    <rPh sb="0" eb="2">
      <t>ジュウド</t>
    </rPh>
    <rPh sb="2" eb="5">
      <t>ショウガイシャ</t>
    </rPh>
    <rPh sb="6" eb="8">
      <t>タイオウ</t>
    </rPh>
    <rPh sb="8" eb="10">
      <t>ヨウケン</t>
    </rPh>
    <phoneticPr fontId="5"/>
  </si>
  <si>
    <t>加算要件該当／非該当</t>
    <rPh sb="0" eb="2">
      <t>カサン</t>
    </rPh>
    <rPh sb="2" eb="4">
      <t>ヨウケン</t>
    </rPh>
    <rPh sb="4" eb="6">
      <t>ガイトウ</t>
    </rPh>
    <rPh sb="7" eb="10">
      <t>ヒガイトウ</t>
    </rPh>
    <phoneticPr fontId="5"/>
  </si>
  <si>
    <t>備考</t>
    <rPh sb="0" eb="2">
      <t>ビコウ</t>
    </rPh>
    <phoneticPr fontId="5"/>
  </si>
  <si>
    <t>別紙4-2</t>
    <rPh sb="0" eb="2">
      <t>ベッシ</t>
    </rPh>
    <phoneticPr fontId="5"/>
  </si>
  <si>
    <t>（重度訪問）</t>
    <rPh sb="1" eb="3">
      <t>ジュウド</t>
    </rPh>
    <rPh sb="3" eb="5">
      <t>ホウモン</t>
    </rPh>
    <phoneticPr fontId="5"/>
  </si>
  <si>
    <t>8月</t>
    <phoneticPr fontId="5"/>
  </si>
  <si>
    <t>9月</t>
    <phoneticPr fontId="5"/>
  </si>
  <si>
    <t>２月</t>
    <phoneticPr fontId="5"/>
  </si>
  <si>
    <t>３月</t>
    <phoneticPr fontId="5"/>
  </si>
  <si>
    <t>　</t>
    <phoneticPr fontId="5"/>
  </si>
  <si>
    <t>特定事業所加算に係る体制等の状況（重度訪問介護事業所）</t>
    <rPh sb="0" eb="2">
      <t>トクテイ</t>
    </rPh>
    <rPh sb="2" eb="5">
      <t>ジギョウショ</t>
    </rPh>
    <rPh sb="5" eb="7">
      <t>カサン</t>
    </rPh>
    <rPh sb="8" eb="9">
      <t>カカ</t>
    </rPh>
    <rPh sb="10" eb="13">
      <t>タイセイトウ</t>
    </rPh>
    <rPh sb="14" eb="16">
      <t>ジョウキョウ</t>
    </rPh>
    <rPh sb="17" eb="19">
      <t>ジュウド</t>
    </rPh>
    <rPh sb="19" eb="21">
      <t>ホウモン</t>
    </rPh>
    <rPh sb="21" eb="23">
      <t>カイゴ</t>
    </rPh>
    <rPh sb="23" eb="26">
      <t>ジギョウショ</t>
    </rPh>
    <phoneticPr fontId="5"/>
  </si>
  <si>
    <t>緊急時等における対応方法を利用者に明示している。</t>
  </si>
  <si>
    <t>重度訪問介護従業者の総数</t>
    <rPh sb="0" eb="2">
      <t>ジュウド</t>
    </rPh>
    <rPh sb="2" eb="4">
      <t>ホウモン</t>
    </rPh>
    <rPh sb="4" eb="6">
      <t>カイゴ</t>
    </rPh>
    <rPh sb="6" eb="9">
      <t>ジュウギョウシャ</t>
    </rPh>
    <rPh sb="10" eb="12">
      <t>ソウスウ</t>
    </rPh>
    <phoneticPr fontId="5"/>
  </si>
  <si>
    <t>前年度又は前３月の期間におけるサービス提供時間のうち、常勤の重度訪問介護従業者によるサービス提供の総時間数</t>
    <rPh sb="0" eb="3">
      <t>ゼンネンド</t>
    </rPh>
    <rPh sb="3" eb="4">
      <t>マタ</t>
    </rPh>
    <rPh sb="5" eb="6">
      <t>ゼン</t>
    </rPh>
    <rPh sb="7" eb="8">
      <t>ツキ</t>
    </rPh>
    <rPh sb="9" eb="11">
      <t>キカン</t>
    </rPh>
    <rPh sb="19" eb="21">
      <t>テイキョウ</t>
    </rPh>
    <rPh sb="21" eb="23">
      <t>ジカン</t>
    </rPh>
    <rPh sb="27" eb="29">
      <t>ジョウキン</t>
    </rPh>
    <rPh sb="30" eb="32">
      <t>ジュウド</t>
    </rPh>
    <rPh sb="32" eb="34">
      <t>ホウモン</t>
    </rPh>
    <rPh sb="34" eb="36">
      <t>カイゴ</t>
    </rPh>
    <rPh sb="36" eb="39">
      <t>ジュウギョウシャ</t>
    </rPh>
    <rPh sb="46" eb="48">
      <t>テイキョウ</t>
    </rPh>
    <rPh sb="49" eb="50">
      <t>ソウ</t>
    </rPh>
    <rPh sb="50" eb="52">
      <t>ジカン</t>
    </rPh>
    <rPh sb="52" eb="53">
      <t>スウ</t>
    </rPh>
    <phoneticPr fontId="5"/>
  </si>
  <si>
    <t>月延べ重度訪問介護
サービス提供時間</t>
    <rPh sb="0" eb="1">
      <t>ツキ</t>
    </rPh>
    <rPh sb="1" eb="2">
      <t>ノ</t>
    </rPh>
    <rPh sb="3" eb="5">
      <t>ジュウド</t>
    </rPh>
    <rPh sb="5" eb="7">
      <t>ホウモン</t>
    </rPh>
    <rPh sb="7" eb="9">
      <t>カイゴ</t>
    </rPh>
    <rPh sb="14" eb="16">
      <t>テイキョウ</t>
    </rPh>
    <rPh sb="16" eb="18">
      <t>ジカン</t>
    </rPh>
    <phoneticPr fontId="5"/>
  </si>
  <si>
    <t>重度訪問介護
利用者数</t>
    <rPh sb="0" eb="2">
      <t>ジュウド</t>
    </rPh>
    <rPh sb="2" eb="4">
      <t>ホウモン</t>
    </rPh>
    <rPh sb="4" eb="6">
      <t>カイゴ</t>
    </rPh>
    <rPh sb="7" eb="10">
      <t>リヨウシャ</t>
    </rPh>
    <rPh sb="10" eb="11">
      <t>スウ</t>
    </rPh>
    <phoneticPr fontId="5"/>
  </si>
  <si>
    <t>総数</t>
    <rPh sb="0" eb="2">
      <t>ソウスウ</t>
    </rPh>
    <phoneticPr fontId="5"/>
  </si>
  <si>
    <t>～</t>
    <phoneticPr fontId="5"/>
  </si>
  <si>
    <t>8月</t>
    <phoneticPr fontId="5"/>
  </si>
  <si>
    <t>9月</t>
    <phoneticPr fontId="5"/>
  </si>
  <si>
    <t>２月</t>
    <phoneticPr fontId="5"/>
  </si>
  <si>
    <t>３月</t>
    <phoneticPr fontId="5"/>
  </si>
  <si>
    <t>※２　施設入所者以外の者で50歳未満の者および施設入所者は除く</t>
    <phoneticPr fontId="5"/>
  </si>
  <si>
    <t>　</t>
    <phoneticPr fontId="5"/>
  </si>
  <si>
    <t>※３　施設入所者で50歳未満の者を除く</t>
    <phoneticPr fontId="5"/>
  </si>
  <si>
    <t>(2) 利用者の数</t>
    <phoneticPr fontId="5"/>
  </si>
  <si>
    <t>(2)  利用者の数</t>
    <phoneticPr fontId="5"/>
  </si>
  <si>
    <t>Ⅰ</t>
    <phoneticPr fontId="5"/>
  </si>
  <si>
    <t>ⅩⅠ</t>
    <phoneticPr fontId="5"/>
  </si>
  <si>
    <t>Roman　Numerals 06</t>
    <phoneticPr fontId="5"/>
  </si>
  <si>
    <t>①</t>
    <phoneticPr fontId="5"/>
  </si>
  <si>
    <t>(1)</t>
    <phoneticPr fontId="5"/>
  </si>
  <si>
    <t>配置すべきサービス
提供責任者の数</t>
    <phoneticPr fontId="5"/>
  </si>
  <si>
    <t>　　　及び運営に関する基準について（平成１８年１２月６日厚生労働省社会・援護局障害保健福祉部長</t>
    <phoneticPr fontId="5"/>
  </si>
  <si>
    <t>　　　通知」）第二の２の（３）に定義する「常勤」をいう。</t>
    <phoneticPr fontId="5"/>
  </si>
  <si>
    <t>セルAD5</t>
    <phoneticPr fontId="5"/>
  </si>
  <si>
    <t>夜間の職員体制</t>
    <phoneticPr fontId="5"/>
  </si>
  <si>
    <t>(1)(6)</t>
    <phoneticPr fontId="5"/>
  </si>
  <si>
    <t>(7)</t>
    <phoneticPr fontId="5"/>
  </si>
  <si>
    <t>(8)</t>
    <phoneticPr fontId="5"/>
  </si>
  <si>
    <t>(8)(9)</t>
    <phoneticPr fontId="5"/>
  </si>
  <si>
    <t>(10)</t>
    <phoneticPr fontId="5"/>
  </si>
  <si>
    <t>人</t>
    <rPh sb="0" eb="1">
      <t>ニン</t>
    </rPh>
    <phoneticPr fontId="5"/>
  </si>
  <si>
    <t>氏名</t>
    <rPh sb="0" eb="2">
      <t>シメイ</t>
    </rPh>
    <phoneticPr fontId="5"/>
  </si>
  <si>
    <t>定員</t>
    <rPh sb="0" eb="2">
      <t>テイイン</t>
    </rPh>
    <phoneticPr fontId="5"/>
  </si>
  <si>
    <t>事業所番号</t>
    <rPh sb="0" eb="3">
      <t>ジギョウショ</t>
    </rPh>
    <rPh sb="3" eb="5">
      <t>バンゴウ</t>
    </rPh>
    <phoneticPr fontId="5"/>
  </si>
  <si>
    <t>事業所名</t>
    <rPh sb="0" eb="3">
      <t>ジギョウショ</t>
    </rPh>
    <rPh sb="3" eb="4">
      <t>メイ</t>
    </rPh>
    <phoneticPr fontId="5"/>
  </si>
  <si>
    <t>別紙10（栄養士・栄養マネジメント・療養食）</t>
    <rPh sb="0" eb="2">
      <t>ベッシ</t>
    </rPh>
    <rPh sb="5" eb="8">
      <t>エイヨウシ</t>
    </rPh>
    <rPh sb="9" eb="11">
      <t>エイヨウ</t>
    </rPh>
    <rPh sb="18" eb="20">
      <t>リョウヨウ</t>
    </rPh>
    <rPh sb="20" eb="21">
      <t>ショク</t>
    </rPh>
    <phoneticPr fontId="5"/>
  </si>
  <si>
    <t>サービス種類</t>
    <rPh sb="4" eb="6">
      <t>シュルイ</t>
    </rPh>
    <phoneticPr fontId="5"/>
  </si>
  <si>
    <t>　１　なし　　２（Ⅰ）　３（Ⅱ）</t>
    <phoneticPr fontId="5"/>
  </si>
  <si>
    <t>合計</t>
    <rPh sb="0" eb="2">
      <t>ゴウケイ</t>
    </rPh>
    <phoneticPr fontId="5"/>
  </si>
  <si>
    <t>自立訓練（機能訓練）</t>
    <rPh sb="0" eb="2">
      <t>ジリツ</t>
    </rPh>
    <rPh sb="2" eb="4">
      <t>クンレン</t>
    </rPh>
    <rPh sb="5" eb="7">
      <t>キノウ</t>
    </rPh>
    <rPh sb="7" eb="9">
      <t>クンレン</t>
    </rPh>
    <phoneticPr fontId="5"/>
  </si>
  <si>
    <t>自立訓練（生活訓練）</t>
    <rPh sb="0" eb="2">
      <t>ジリツ</t>
    </rPh>
    <rPh sb="2" eb="4">
      <t>クンレン</t>
    </rPh>
    <rPh sb="5" eb="7">
      <t>セイカツ</t>
    </rPh>
    <rPh sb="7" eb="9">
      <t>クンレン</t>
    </rPh>
    <phoneticPr fontId="5"/>
  </si>
  <si>
    <t>就労移行支援</t>
    <rPh sb="0" eb="2">
      <t>シュウロウ</t>
    </rPh>
    <rPh sb="2" eb="4">
      <t>イコウ</t>
    </rPh>
    <rPh sb="4" eb="6">
      <t>シエン</t>
    </rPh>
    <phoneticPr fontId="5"/>
  </si>
  <si>
    <t>各様式の役割</t>
    <rPh sb="0" eb="1">
      <t>カク</t>
    </rPh>
    <rPh sb="1" eb="3">
      <t>ヨウシキ</t>
    </rPh>
    <rPh sb="4" eb="6">
      <t>ヤクワリ</t>
    </rPh>
    <phoneticPr fontId="5"/>
  </si>
  <si>
    <t>別紙3-4（人員基準確認・入所）</t>
    <rPh sb="0" eb="2">
      <t>ベッシ</t>
    </rPh>
    <rPh sb="6" eb="8">
      <t>ジンイン</t>
    </rPh>
    <rPh sb="8" eb="10">
      <t>キジュン</t>
    </rPh>
    <rPh sb="10" eb="12">
      <t>カクニン</t>
    </rPh>
    <rPh sb="13" eb="15">
      <t>ニュウショ</t>
    </rPh>
    <phoneticPr fontId="5"/>
  </si>
  <si>
    <t>(5) 区分５の利用者数</t>
    <rPh sb="4" eb="6">
      <t>クブン</t>
    </rPh>
    <rPh sb="8" eb="11">
      <t>リヨウシャ</t>
    </rPh>
    <rPh sb="11" eb="12">
      <t>スウ</t>
    </rPh>
    <phoneticPr fontId="5"/>
  </si>
  <si>
    <t>(6) 区分６の利用者の割合</t>
    <rPh sb="4" eb="6">
      <t>クブン</t>
    </rPh>
    <rPh sb="8" eb="11">
      <t>リヨウシャ</t>
    </rPh>
    <rPh sb="12" eb="14">
      <t>ワリアイ</t>
    </rPh>
    <phoneticPr fontId="5"/>
  </si>
  <si>
    <t>50条７項及び８項に規定する療養介護事業所　３：１未満</t>
    <rPh sb="2" eb="3">
      <t>ジョウ</t>
    </rPh>
    <rPh sb="4" eb="5">
      <t>コウ</t>
    </rPh>
    <rPh sb="5" eb="6">
      <t>オヨ</t>
    </rPh>
    <rPh sb="8" eb="9">
      <t>コウ</t>
    </rPh>
    <rPh sb="10" eb="12">
      <t>キテイ</t>
    </rPh>
    <rPh sb="14" eb="16">
      <t>リョウヨウ</t>
    </rPh>
    <rPh sb="16" eb="18">
      <t>カイゴ</t>
    </rPh>
    <rPh sb="18" eb="21">
      <t>ジギョウショ</t>
    </rPh>
    <rPh sb="25" eb="27">
      <t>ミマン</t>
    </rPh>
    <phoneticPr fontId="5"/>
  </si>
  <si>
    <t>Ⅰ</t>
    <phoneticPr fontId="5"/>
  </si>
  <si>
    <t>Ⅱ</t>
    <phoneticPr fontId="5"/>
  </si>
  <si>
    <t>書類の提出時期</t>
    <rPh sb="0" eb="2">
      <t>ショルイ</t>
    </rPh>
    <rPh sb="3" eb="5">
      <t>テイシュツ</t>
    </rPh>
    <rPh sb="5" eb="7">
      <t>ジキ</t>
    </rPh>
    <phoneticPr fontId="5"/>
  </si>
  <si>
    <t>提出書類（書類略称）</t>
    <rPh sb="0" eb="2">
      <t>テイシュツ</t>
    </rPh>
    <rPh sb="2" eb="4">
      <t>ショルイ</t>
    </rPh>
    <rPh sb="5" eb="7">
      <t>ショルイ</t>
    </rPh>
    <rPh sb="7" eb="9">
      <t>リャクショウ</t>
    </rPh>
    <phoneticPr fontId="5"/>
  </si>
  <si>
    <t>療養
介護</t>
    <rPh sb="0" eb="2">
      <t>リョウヨウ</t>
    </rPh>
    <rPh sb="3" eb="5">
      <t>カイゴ</t>
    </rPh>
    <phoneticPr fontId="5"/>
  </si>
  <si>
    <t>生活
介護</t>
    <rPh sb="0" eb="2">
      <t>セイカツ</t>
    </rPh>
    <rPh sb="3" eb="5">
      <t>カイゴ</t>
    </rPh>
    <phoneticPr fontId="5"/>
  </si>
  <si>
    <t>自立訓練（生活訓練）宿泊型</t>
    <rPh sb="0" eb="2">
      <t>ジリツ</t>
    </rPh>
    <rPh sb="2" eb="4">
      <t>クンレン</t>
    </rPh>
    <rPh sb="5" eb="7">
      <t>セイカツ</t>
    </rPh>
    <rPh sb="7" eb="9">
      <t>クンレン</t>
    </rPh>
    <rPh sb="10" eb="13">
      <t>シュクハクガタ</t>
    </rPh>
    <phoneticPr fontId="5"/>
  </si>
  <si>
    <t>就労移行支援（一般型）</t>
    <rPh sb="0" eb="2">
      <t>シュウロウ</t>
    </rPh>
    <rPh sb="2" eb="4">
      <t>イコウ</t>
    </rPh>
    <rPh sb="4" eb="6">
      <t>シエン</t>
    </rPh>
    <rPh sb="7" eb="10">
      <t>イッパンガタ</t>
    </rPh>
    <phoneticPr fontId="5"/>
  </si>
  <si>
    <t>就労移行支援（養成施設）</t>
    <rPh sb="0" eb="2">
      <t>シュウロウ</t>
    </rPh>
    <rPh sb="2" eb="4">
      <t>イコウ</t>
    </rPh>
    <rPh sb="4" eb="6">
      <t>シエン</t>
    </rPh>
    <rPh sb="7" eb="9">
      <t>ヨウセイ</t>
    </rPh>
    <rPh sb="9" eb="11">
      <t>シセツ</t>
    </rPh>
    <phoneticPr fontId="5"/>
  </si>
  <si>
    <t>就労継続支援Ａ型</t>
    <rPh sb="0" eb="6">
      <t>シュウロウケイゾクシエン</t>
    </rPh>
    <rPh sb="7" eb="8">
      <t>ガタ</t>
    </rPh>
    <phoneticPr fontId="5"/>
  </si>
  <si>
    <t>就労継続支援Ｂ型</t>
    <rPh sb="0" eb="6">
      <t>シュウロウケイゾクシエン</t>
    </rPh>
    <rPh sb="7" eb="8">
      <t>ガタ</t>
    </rPh>
    <phoneticPr fontId="5"/>
  </si>
  <si>
    <t>重度障害者等包括支援</t>
    <rPh sb="0" eb="2">
      <t>ジュウド</t>
    </rPh>
    <rPh sb="2" eb="5">
      <t>ショウガイシャ</t>
    </rPh>
    <rPh sb="5" eb="6">
      <t>トウ</t>
    </rPh>
    <rPh sb="6" eb="8">
      <t>ホウカツ</t>
    </rPh>
    <rPh sb="8" eb="10">
      <t>シエン</t>
    </rPh>
    <phoneticPr fontId="5"/>
  </si>
  <si>
    <t>短期
入所</t>
    <rPh sb="0" eb="2">
      <t>タンキ</t>
    </rPh>
    <rPh sb="3" eb="5">
      <t>ニュウショ</t>
    </rPh>
    <phoneticPr fontId="5"/>
  </si>
  <si>
    <t>選択してください</t>
    <rPh sb="0" eb="2">
      <t>センタク</t>
    </rPh>
    <phoneticPr fontId="5"/>
  </si>
  <si>
    <t>横　浜　市　長</t>
    <rPh sb="0" eb="1">
      <t>ヨコ</t>
    </rPh>
    <rPh sb="2" eb="3">
      <t>ハマ</t>
    </rPh>
    <rPh sb="4" eb="5">
      <t>シ</t>
    </rPh>
    <rPh sb="6" eb="7">
      <t>チョウ</t>
    </rPh>
    <phoneticPr fontId="5"/>
  </si>
  <si>
    <t>川　崎　市　長</t>
    <rPh sb="0" eb="1">
      <t>カワ</t>
    </rPh>
    <rPh sb="2" eb="3">
      <t>ザキ</t>
    </rPh>
    <rPh sb="4" eb="5">
      <t>シ</t>
    </rPh>
    <rPh sb="6" eb="7">
      <t>チョウ</t>
    </rPh>
    <phoneticPr fontId="5"/>
  </si>
  <si>
    <t>相　模　原　市　長</t>
    <rPh sb="0" eb="1">
      <t>ソウ</t>
    </rPh>
    <rPh sb="2" eb="3">
      <t>ボ</t>
    </rPh>
    <rPh sb="4" eb="5">
      <t>ハラ</t>
    </rPh>
    <rPh sb="6" eb="7">
      <t>シ</t>
    </rPh>
    <rPh sb="8" eb="9">
      <t>チョウ</t>
    </rPh>
    <phoneticPr fontId="5"/>
  </si>
  <si>
    <t>横　須　賀　市　長</t>
    <rPh sb="0" eb="1">
      <t>ヨコ</t>
    </rPh>
    <rPh sb="2" eb="3">
      <t>ス</t>
    </rPh>
    <rPh sb="4" eb="5">
      <t>ガ</t>
    </rPh>
    <rPh sb="6" eb="7">
      <t>シ</t>
    </rPh>
    <rPh sb="8" eb="9">
      <t>チョウ</t>
    </rPh>
    <phoneticPr fontId="5"/>
  </si>
  <si>
    <t>神　奈　川　県　知　事</t>
    <rPh sb="0" eb="1">
      <t>カミ</t>
    </rPh>
    <rPh sb="2" eb="3">
      <t>ナ</t>
    </rPh>
    <rPh sb="4" eb="5">
      <t>カワ</t>
    </rPh>
    <rPh sb="6" eb="7">
      <t>ケン</t>
    </rPh>
    <rPh sb="8" eb="9">
      <t>チ</t>
    </rPh>
    <rPh sb="10" eb="11">
      <t>コト</t>
    </rPh>
    <phoneticPr fontId="5"/>
  </si>
  <si>
    <t>２級地</t>
    <rPh sb="1" eb="2">
      <t>キュウ</t>
    </rPh>
    <rPh sb="2" eb="3">
      <t>チ</t>
    </rPh>
    <phoneticPr fontId="5"/>
  </si>
  <si>
    <t>３級地</t>
    <rPh sb="1" eb="2">
      <t>キュウ</t>
    </rPh>
    <rPh sb="2" eb="3">
      <t>チ</t>
    </rPh>
    <phoneticPr fontId="5"/>
  </si>
  <si>
    <t>４級地</t>
    <rPh sb="1" eb="2">
      <t>キュウ</t>
    </rPh>
    <rPh sb="2" eb="3">
      <t>チ</t>
    </rPh>
    <phoneticPr fontId="5"/>
  </si>
  <si>
    <t>５級地</t>
    <rPh sb="1" eb="2">
      <t>キュウ</t>
    </rPh>
    <rPh sb="2" eb="3">
      <t>チ</t>
    </rPh>
    <phoneticPr fontId="5"/>
  </si>
  <si>
    <t>６級地</t>
    <rPh sb="1" eb="2">
      <t>キュウ</t>
    </rPh>
    <rPh sb="2" eb="3">
      <t>チ</t>
    </rPh>
    <phoneticPr fontId="5"/>
  </si>
  <si>
    <t>その他</t>
    <rPh sb="2" eb="3">
      <t>タ</t>
    </rPh>
    <phoneticPr fontId="5"/>
  </si>
  <si>
    <t>福祉・介護職員処遇改善加算対象</t>
    <rPh sb="0" eb="2">
      <t>フクシ</t>
    </rPh>
    <rPh sb="3" eb="5">
      <t>カイゴ</t>
    </rPh>
    <rPh sb="5" eb="6">
      <t>ショク</t>
    </rPh>
    <rPh sb="6" eb="7">
      <t>イン</t>
    </rPh>
    <rPh sb="7" eb="9">
      <t>ショグウ</t>
    </rPh>
    <rPh sb="9" eb="11">
      <t>カイゼン</t>
    </rPh>
    <rPh sb="11" eb="13">
      <t>カサン</t>
    </rPh>
    <rPh sb="13" eb="15">
      <t>タイショウ</t>
    </rPh>
    <phoneticPr fontId="5"/>
  </si>
  <si>
    <t>キャリアパス区分</t>
    <rPh sb="6" eb="8">
      <t>クブン</t>
    </rPh>
    <phoneticPr fontId="5"/>
  </si>
  <si>
    <t>　１　なし　　１　あり</t>
  </si>
  <si>
    <t>特例対象</t>
    <rPh sb="0" eb="2">
      <t>トクレイ</t>
    </rPh>
    <rPh sb="2" eb="4">
      <t>タイショウ</t>
    </rPh>
    <phoneticPr fontId="5"/>
  </si>
  <si>
    <t>単独型加算</t>
    <rPh sb="0" eb="3">
      <t>タンドクガタ</t>
    </rPh>
    <rPh sb="3" eb="5">
      <t>カサン</t>
    </rPh>
    <phoneticPr fontId="5"/>
  </si>
  <si>
    <t>　１　なし　　２　非常勤栄養士　３　栄養士未配置</t>
    <rPh sb="9" eb="12">
      <t>ヒジョウキン</t>
    </rPh>
    <rPh sb="12" eb="15">
      <t>エイヨウシ</t>
    </rPh>
    <rPh sb="18" eb="21">
      <t>エイヨウシ</t>
    </rPh>
    <rPh sb="21" eb="22">
      <t>ミ</t>
    </rPh>
    <rPh sb="22" eb="24">
      <t>ハイチ</t>
    </rPh>
    <phoneticPr fontId="5"/>
  </si>
  <si>
    <t>共同生活援助（GH）</t>
    <rPh sb="0" eb="2">
      <t>キョウドウ</t>
    </rPh>
    <rPh sb="2" eb="4">
      <t>セイカツ</t>
    </rPh>
    <rPh sb="4" eb="6">
      <t>エンジョ</t>
    </rPh>
    <phoneticPr fontId="5"/>
  </si>
  <si>
    <t>施設入所支援</t>
    <rPh sb="0" eb="2">
      <t>シセツ</t>
    </rPh>
    <rPh sb="2" eb="4">
      <t>ニュウショ</t>
    </rPh>
    <rPh sb="4" eb="6">
      <t>シエン</t>
    </rPh>
    <phoneticPr fontId="5"/>
  </si>
  <si>
    <t>自立
訓練
（機能）</t>
    <rPh sb="0" eb="2">
      <t>ジリツ</t>
    </rPh>
    <rPh sb="3" eb="5">
      <t>クンレン</t>
    </rPh>
    <rPh sb="7" eb="9">
      <t>キノウ</t>
    </rPh>
    <phoneticPr fontId="5"/>
  </si>
  <si>
    <t>自立
訓練
（生活）</t>
    <rPh sb="0" eb="2">
      <t>ジリツ</t>
    </rPh>
    <rPh sb="3" eb="5">
      <t>クンレン</t>
    </rPh>
    <rPh sb="7" eb="9">
      <t>セイカツ</t>
    </rPh>
    <phoneticPr fontId="5"/>
  </si>
  <si>
    <t>就労
移行</t>
    <rPh sb="0" eb="2">
      <t>シュウロウ</t>
    </rPh>
    <rPh sb="3" eb="5">
      <t>イコウ</t>
    </rPh>
    <phoneticPr fontId="5"/>
  </si>
  <si>
    <t>就労
継続
A</t>
    <rPh sb="0" eb="2">
      <t>シュウロウ</t>
    </rPh>
    <rPh sb="3" eb="5">
      <t>ケイゾク</t>
    </rPh>
    <phoneticPr fontId="5"/>
  </si>
  <si>
    <t>就労
継続
B</t>
    <rPh sb="0" eb="2">
      <t>シュウロウ</t>
    </rPh>
    <rPh sb="3" eb="5">
      <t>ケイゾク</t>
    </rPh>
    <phoneticPr fontId="5"/>
  </si>
  <si>
    <t>様式第1号（体制届出書）</t>
    <rPh sb="0" eb="2">
      <t>ヨウシキ</t>
    </rPh>
    <rPh sb="2" eb="3">
      <t>ダイ</t>
    </rPh>
    <rPh sb="4" eb="5">
      <t>ゴウ</t>
    </rPh>
    <rPh sb="6" eb="8">
      <t>タイセイ</t>
    </rPh>
    <rPh sb="8" eb="10">
      <t>トドケデ</t>
    </rPh>
    <rPh sb="10" eb="11">
      <t>ショ</t>
    </rPh>
    <phoneticPr fontId="5"/>
  </si>
  <si>
    <t>別紙3-2（人員基準確認・生介)</t>
    <rPh sb="0" eb="2">
      <t>ベッシ</t>
    </rPh>
    <rPh sb="6" eb="8">
      <t>ジンイン</t>
    </rPh>
    <rPh sb="8" eb="10">
      <t>キジュン</t>
    </rPh>
    <rPh sb="10" eb="12">
      <t>カクニン</t>
    </rPh>
    <rPh sb="13" eb="14">
      <t>セイ</t>
    </rPh>
    <rPh sb="14" eb="15">
      <t>カイ</t>
    </rPh>
    <phoneticPr fontId="5"/>
  </si>
  <si>
    <t>別紙4-2（特定事業所・重訪）</t>
    <rPh sb="0" eb="2">
      <t>ベッシ</t>
    </rPh>
    <rPh sb="6" eb="8">
      <t>トクテイ</t>
    </rPh>
    <rPh sb="8" eb="10">
      <t>ジギョウ</t>
    </rPh>
    <rPh sb="10" eb="11">
      <t>ショ</t>
    </rPh>
    <rPh sb="12" eb="13">
      <t>ジュウ</t>
    </rPh>
    <rPh sb="13" eb="14">
      <t>オトズ</t>
    </rPh>
    <phoneticPr fontId="5"/>
  </si>
  <si>
    <t>別紙4-3（特定事業所・行動）</t>
    <rPh sb="0" eb="2">
      <t>ベッシ</t>
    </rPh>
    <rPh sb="6" eb="8">
      <t>トクテイ</t>
    </rPh>
    <rPh sb="8" eb="10">
      <t>ジギョウ</t>
    </rPh>
    <rPh sb="10" eb="11">
      <t>ショ</t>
    </rPh>
    <rPh sb="12" eb="14">
      <t>コウドウ</t>
    </rPh>
    <phoneticPr fontId="5"/>
  </si>
  <si>
    <t>別紙5（原則日数）</t>
    <rPh sb="0" eb="2">
      <t>ベッシ</t>
    </rPh>
    <rPh sb="4" eb="6">
      <t>ゲンソク</t>
    </rPh>
    <rPh sb="6" eb="8">
      <t>ニッスウ</t>
    </rPh>
    <phoneticPr fontId="5"/>
  </si>
  <si>
    <t>別紙6（食事提供体制）</t>
    <rPh sb="0" eb="2">
      <t>ベッシ</t>
    </rPh>
    <rPh sb="4" eb="6">
      <t>ショクジ</t>
    </rPh>
    <rPh sb="6" eb="8">
      <t>テイキョウ</t>
    </rPh>
    <rPh sb="8" eb="10">
      <t>タイセイ</t>
    </rPh>
    <phoneticPr fontId="5"/>
  </si>
  <si>
    <t>別紙8（リハビリ）</t>
    <rPh sb="0" eb="2">
      <t>ベッシ</t>
    </rPh>
    <phoneticPr fontId="5"/>
  </si>
  <si>
    <t>別紙9（視覚聴覚言語）</t>
    <rPh sb="0" eb="2">
      <t>ベッシ</t>
    </rPh>
    <rPh sb="4" eb="6">
      <t>シカク</t>
    </rPh>
    <rPh sb="6" eb="8">
      <t>チョウカク</t>
    </rPh>
    <rPh sb="8" eb="10">
      <t>ゲンゴ</t>
    </rPh>
    <phoneticPr fontId="5"/>
  </si>
  <si>
    <t>別紙11（夜間看護）</t>
    <rPh sb="0" eb="2">
      <t>ベッシ</t>
    </rPh>
    <rPh sb="5" eb="7">
      <t>ヤカン</t>
    </rPh>
    <rPh sb="7" eb="9">
      <t>カンゴ</t>
    </rPh>
    <phoneticPr fontId="5"/>
  </si>
  <si>
    <t>同行援護</t>
    <rPh sb="0" eb="2">
      <t>ドウコウ</t>
    </rPh>
    <rPh sb="2" eb="4">
      <t>エンゴ</t>
    </rPh>
    <phoneticPr fontId="5"/>
  </si>
  <si>
    <t>別紙13（徴収額）</t>
    <rPh sb="0" eb="2">
      <t>ベッシ</t>
    </rPh>
    <rPh sb="5" eb="8">
      <t>チョウシュウガク</t>
    </rPh>
    <phoneticPr fontId="5"/>
  </si>
  <si>
    <t>別紙14（視覚障害機能訓練専門員）</t>
    <rPh sb="0" eb="2">
      <t>ベッシ</t>
    </rPh>
    <rPh sb="5" eb="7">
      <t>シカク</t>
    </rPh>
    <rPh sb="7" eb="9">
      <t>ショウガイ</t>
    </rPh>
    <rPh sb="9" eb="11">
      <t>キノウ</t>
    </rPh>
    <rPh sb="11" eb="13">
      <t>クンレン</t>
    </rPh>
    <rPh sb="13" eb="16">
      <t>センモンイン</t>
    </rPh>
    <phoneticPr fontId="5"/>
  </si>
  <si>
    <t>　　　　　　　●人員基準適合確認シート（療養介護）</t>
    <rPh sb="8" eb="10">
      <t>ジンイン</t>
    </rPh>
    <rPh sb="10" eb="12">
      <t>キジュン</t>
    </rPh>
    <rPh sb="12" eb="14">
      <t>テキゴウ</t>
    </rPh>
    <rPh sb="14" eb="16">
      <t>カクニン</t>
    </rPh>
    <rPh sb="20" eb="22">
      <t>リョウヨウ</t>
    </rPh>
    <rPh sb="22" eb="24">
      <t>カイゴ</t>
    </rPh>
    <phoneticPr fontId="5"/>
  </si>
  <si>
    <t>(7) 指定基準上の必要職員数
（特定旧法施設等を除く）</t>
    <rPh sb="4" eb="6">
      <t>シテイ</t>
    </rPh>
    <rPh sb="6" eb="8">
      <t>キジュン</t>
    </rPh>
    <rPh sb="8" eb="9">
      <t>ジョウ</t>
    </rPh>
    <rPh sb="10" eb="12">
      <t>ヒツヨウ</t>
    </rPh>
    <rPh sb="12" eb="14">
      <t>ショクイン</t>
    </rPh>
    <rPh sb="14" eb="15">
      <t>スウ</t>
    </rPh>
    <rPh sb="17" eb="19">
      <t>トクテイ</t>
    </rPh>
    <rPh sb="19" eb="21">
      <t>キュウホウ</t>
    </rPh>
    <rPh sb="21" eb="23">
      <t>シセツ</t>
    </rPh>
    <rPh sb="23" eb="24">
      <t>トウ</t>
    </rPh>
    <rPh sb="25" eb="26">
      <t>ノゾ</t>
    </rPh>
    <phoneticPr fontId="5"/>
  </si>
  <si>
    <t>(3) 区分６の人数</t>
    <rPh sb="4" eb="6">
      <t>クブン</t>
    </rPh>
    <rPh sb="8" eb="10">
      <t>ニンズウ</t>
    </rPh>
    <phoneticPr fontId="5"/>
  </si>
  <si>
    <t>(9) 指定基準への適合
（特定旧法施設等を除く）</t>
    <rPh sb="4" eb="6">
      <t>シテイ</t>
    </rPh>
    <rPh sb="6" eb="8">
      <t>キジュン</t>
    </rPh>
    <rPh sb="10" eb="12">
      <t>テキゴウ</t>
    </rPh>
    <phoneticPr fontId="5"/>
  </si>
  <si>
    <t>サービス費該当</t>
    <rPh sb="4" eb="5">
      <t>ヒ</t>
    </rPh>
    <rPh sb="5" eb="7">
      <t>ガイトウ</t>
    </rPh>
    <phoneticPr fontId="5"/>
  </si>
  <si>
    <t>○</t>
    <phoneticPr fontId="5"/>
  </si>
  <si>
    <t>療養介護サービス費（Ⅰ）</t>
    <rPh sb="0" eb="2">
      <t>リョウヨウ</t>
    </rPh>
    <rPh sb="2" eb="4">
      <t>カイゴ</t>
    </rPh>
    <rPh sb="8" eb="9">
      <t>ヒ</t>
    </rPh>
    <phoneticPr fontId="5"/>
  </si>
  <si>
    <t>①区分６が50％以上②人員配置２：１以上</t>
    <rPh sb="1" eb="3">
      <t>クブン</t>
    </rPh>
    <rPh sb="8" eb="10">
      <t>イジョウ</t>
    </rPh>
    <rPh sb="11" eb="13">
      <t>ジンイン</t>
    </rPh>
    <rPh sb="13" eb="15">
      <t>ハイチ</t>
    </rPh>
    <rPh sb="18" eb="20">
      <t>イジョウ</t>
    </rPh>
    <phoneticPr fontId="5"/>
  </si>
  <si>
    <t>療養介護サービス費（Ⅱ）</t>
    <rPh sb="0" eb="2">
      <t>リョウヨウ</t>
    </rPh>
    <rPh sb="2" eb="4">
      <t>カイゴ</t>
    </rPh>
    <rPh sb="8" eb="9">
      <t>ヒ</t>
    </rPh>
    <phoneticPr fontId="5"/>
  </si>
  <si>
    <t>人員配置３：１以上</t>
    <rPh sb="0" eb="2">
      <t>ジンイン</t>
    </rPh>
    <rPh sb="2" eb="4">
      <t>ハイチ</t>
    </rPh>
    <rPh sb="7" eb="9">
      <t>イジョウ</t>
    </rPh>
    <phoneticPr fontId="5"/>
  </si>
  <si>
    <t>療養介護サービス費（Ⅲ）</t>
    <rPh sb="0" eb="2">
      <t>リョウヨウ</t>
    </rPh>
    <rPh sb="2" eb="4">
      <t>カイゴ</t>
    </rPh>
    <rPh sb="8" eb="9">
      <t>ヒ</t>
    </rPh>
    <phoneticPr fontId="5"/>
  </si>
  <si>
    <t>人員配置４：１以上</t>
    <rPh sb="0" eb="2">
      <t>ジンイン</t>
    </rPh>
    <rPh sb="2" eb="4">
      <t>ハイチ</t>
    </rPh>
    <rPh sb="7" eb="9">
      <t>イジョウ</t>
    </rPh>
    <phoneticPr fontId="5"/>
  </si>
  <si>
    <t>療養介護サービス費（Ⅳ）</t>
    <rPh sb="0" eb="2">
      <t>リョウヨウ</t>
    </rPh>
    <rPh sb="2" eb="4">
      <t>カイゴ</t>
    </rPh>
    <rPh sb="8" eb="9">
      <t>ヒ</t>
    </rPh>
    <phoneticPr fontId="5"/>
  </si>
  <si>
    <t>人員配置４：１未満６：１以上　特定旧法施設</t>
    <rPh sb="0" eb="2">
      <t>ジンイン</t>
    </rPh>
    <rPh sb="2" eb="4">
      <t>ハイチ</t>
    </rPh>
    <rPh sb="7" eb="9">
      <t>ミマン</t>
    </rPh>
    <rPh sb="12" eb="14">
      <t>イジョウ</t>
    </rPh>
    <rPh sb="15" eb="17">
      <t>トクテイ</t>
    </rPh>
    <rPh sb="17" eb="19">
      <t>キュウホウ</t>
    </rPh>
    <rPh sb="19" eb="21">
      <t>シセツ</t>
    </rPh>
    <phoneticPr fontId="5"/>
  </si>
  <si>
    <t>療養介護サービス費（Ⅴ）</t>
    <rPh sb="0" eb="2">
      <t>リョウヨウ</t>
    </rPh>
    <rPh sb="2" eb="4">
      <t>カイゴ</t>
    </rPh>
    <rPh sb="8" eb="9">
      <t>ヒ</t>
    </rPh>
    <phoneticPr fontId="5"/>
  </si>
  <si>
    <t>①特定旧法受給者②６：１</t>
    <rPh sb="1" eb="3">
      <t>トクテイ</t>
    </rPh>
    <rPh sb="3" eb="5">
      <t>キュウホウ</t>
    </rPh>
    <rPh sb="5" eb="8">
      <t>ジュキュウシャ</t>
    </rPh>
    <phoneticPr fontId="5"/>
  </si>
  <si>
    <t>50条７項及び８項に規定する療養介護事業所　２：１以上</t>
    <rPh sb="2" eb="3">
      <t>ジョウ</t>
    </rPh>
    <rPh sb="4" eb="5">
      <t>コウ</t>
    </rPh>
    <rPh sb="5" eb="6">
      <t>オヨ</t>
    </rPh>
    <rPh sb="8" eb="9">
      <t>コウ</t>
    </rPh>
    <rPh sb="10" eb="12">
      <t>キテイ</t>
    </rPh>
    <rPh sb="14" eb="16">
      <t>リョウヨウ</t>
    </rPh>
    <rPh sb="16" eb="18">
      <t>カイゴ</t>
    </rPh>
    <rPh sb="18" eb="21">
      <t>ジギョウショ</t>
    </rPh>
    <rPh sb="25" eb="27">
      <t>イジョウ</t>
    </rPh>
    <phoneticPr fontId="5"/>
  </si>
  <si>
    <t>区分６利用者割合</t>
    <rPh sb="0" eb="2">
      <t>クブン</t>
    </rPh>
    <rPh sb="3" eb="6">
      <t>リヨウシャ</t>
    </rPh>
    <rPh sb="6" eb="8">
      <t>ワリアイ</t>
    </rPh>
    <phoneticPr fontId="5"/>
  </si>
  <si>
    <t>①経過的療養介護サービス費（Ⅰ）②1.7：１</t>
    <rPh sb="1" eb="3">
      <t>ケイカ</t>
    </rPh>
    <rPh sb="3" eb="4">
      <t>テキ</t>
    </rPh>
    <rPh sb="4" eb="6">
      <t>リョウヨウ</t>
    </rPh>
    <rPh sb="6" eb="8">
      <t>カイゴ</t>
    </rPh>
    <rPh sb="12" eb="13">
      <t>ヒ</t>
    </rPh>
    <phoneticPr fontId="5"/>
  </si>
  <si>
    <t>①療養介護サービス費（Ⅱ）②2.5：１</t>
    <rPh sb="1" eb="3">
      <t>リョウヨウ</t>
    </rPh>
    <rPh sb="3" eb="5">
      <t>カイゴ</t>
    </rPh>
    <rPh sb="9" eb="10">
      <t>ヒ</t>
    </rPh>
    <phoneticPr fontId="5"/>
  </si>
  <si>
    <t>非該当</t>
    <rPh sb="0" eb="1">
      <t>ヒ</t>
    </rPh>
    <rPh sb="1" eb="3">
      <t>ガイトウ</t>
    </rPh>
    <phoneticPr fontId="5"/>
  </si>
  <si>
    <t>別紙17（就労支援関係研修）</t>
    <rPh sb="0" eb="2">
      <t>ベッシ</t>
    </rPh>
    <rPh sb="5" eb="7">
      <t>シュウロウ</t>
    </rPh>
    <rPh sb="7" eb="9">
      <t>シエン</t>
    </rPh>
    <rPh sb="9" eb="11">
      <t>カンケイ</t>
    </rPh>
    <rPh sb="11" eb="13">
      <t>ケンシュウ</t>
    </rPh>
    <phoneticPr fontId="5"/>
  </si>
  <si>
    <t>別紙18（短期滞在・退院支援）</t>
    <rPh sb="0" eb="2">
      <t>ベッシ</t>
    </rPh>
    <rPh sb="5" eb="7">
      <t>タンキ</t>
    </rPh>
    <rPh sb="7" eb="9">
      <t>タイザイ</t>
    </rPh>
    <rPh sb="10" eb="12">
      <t>タイイン</t>
    </rPh>
    <rPh sb="12" eb="14">
      <t>シエン</t>
    </rPh>
    <phoneticPr fontId="5"/>
  </si>
  <si>
    <t>必ず提出</t>
    <rPh sb="0" eb="1">
      <t>カナラ</t>
    </rPh>
    <rPh sb="2" eb="4">
      <t>テイシュツ</t>
    </rPh>
    <phoneticPr fontId="5"/>
  </si>
  <si>
    <t>該当時提出</t>
    <rPh sb="0" eb="2">
      <t>ガイトウ</t>
    </rPh>
    <rPh sb="2" eb="3">
      <t>ジ</t>
    </rPh>
    <rPh sb="3" eb="5">
      <t>テイシュツ</t>
    </rPh>
    <phoneticPr fontId="5"/>
  </si>
  <si>
    <t>介護給付費等算定に係る体制等に関する届出書</t>
    <rPh sb="0" eb="2">
      <t>カイゴ</t>
    </rPh>
    <rPh sb="2" eb="5">
      <t>キュウフヒ</t>
    </rPh>
    <rPh sb="5" eb="6">
      <t>トウ</t>
    </rPh>
    <rPh sb="6" eb="8">
      <t>サンテイ</t>
    </rPh>
    <rPh sb="9" eb="10">
      <t>カカ</t>
    </rPh>
    <rPh sb="11" eb="13">
      <t>タイセイ</t>
    </rPh>
    <rPh sb="13" eb="14">
      <t>トウ</t>
    </rPh>
    <rPh sb="15" eb="16">
      <t>カン</t>
    </rPh>
    <rPh sb="18" eb="19">
      <t>トド</t>
    </rPh>
    <rPh sb="19" eb="20">
      <t>デ</t>
    </rPh>
    <rPh sb="20" eb="21">
      <t>ショ</t>
    </rPh>
    <phoneticPr fontId="5"/>
  </si>
  <si>
    <t>殿</t>
    <rPh sb="0" eb="1">
      <t>ドノ</t>
    </rPh>
    <phoneticPr fontId="5"/>
  </si>
  <si>
    <t>届出者</t>
    <rPh sb="0" eb="2">
      <t>トドケデ</t>
    </rPh>
    <rPh sb="2" eb="3">
      <t>シャ</t>
    </rPh>
    <phoneticPr fontId="5"/>
  </si>
  <si>
    <t>所 在 地</t>
    <rPh sb="0" eb="1">
      <t>トコロ</t>
    </rPh>
    <rPh sb="2" eb="3">
      <t>ザイ</t>
    </rPh>
    <rPh sb="4" eb="5">
      <t>チ</t>
    </rPh>
    <phoneticPr fontId="5"/>
  </si>
  <si>
    <t>（法人）</t>
    <rPh sb="1" eb="3">
      <t>ホウジン</t>
    </rPh>
    <phoneticPr fontId="5"/>
  </si>
  <si>
    <t>事業者名</t>
    <rPh sb="0" eb="4">
      <t>ジギョウシャメイ</t>
    </rPh>
    <phoneticPr fontId="5"/>
  </si>
  <si>
    <t>代表者名</t>
    <rPh sb="0" eb="3">
      <t>ダイヒョウシャ</t>
    </rPh>
    <rPh sb="3" eb="4">
      <t>メイ</t>
    </rPh>
    <phoneticPr fontId="5"/>
  </si>
  <si>
    <t>届出者(法人）</t>
    <rPh sb="0" eb="2">
      <t>トドケデ</t>
    </rPh>
    <rPh sb="2" eb="3">
      <t>シャ</t>
    </rPh>
    <rPh sb="4" eb="6">
      <t>ホウジン</t>
    </rPh>
    <phoneticPr fontId="5"/>
  </si>
  <si>
    <t>名称</t>
    <rPh sb="0" eb="2">
      <t>メイショウ</t>
    </rPh>
    <phoneticPr fontId="5"/>
  </si>
  <si>
    <t>主たる事務所
の所在地</t>
    <rPh sb="0" eb="1">
      <t>シュ</t>
    </rPh>
    <rPh sb="3" eb="6">
      <t>ジムショ</t>
    </rPh>
    <rPh sb="8" eb="11">
      <t>ショザイチ</t>
    </rPh>
    <phoneticPr fontId="5"/>
  </si>
  <si>
    <t>連絡先</t>
    <rPh sb="0" eb="3">
      <t>レンラクサキ</t>
    </rPh>
    <phoneticPr fontId="5"/>
  </si>
  <si>
    <t>電話番号</t>
    <rPh sb="0" eb="2">
      <t>デンワ</t>
    </rPh>
    <rPh sb="2" eb="4">
      <t>バンゴウ</t>
    </rPh>
    <phoneticPr fontId="5"/>
  </si>
  <si>
    <t>ＦＡＸ番号</t>
    <rPh sb="3" eb="5">
      <t>バンゴウ</t>
    </rPh>
    <phoneticPr fontId="5"/>
  </si>
  <si>
    <t>代表者の職・氏名</t>
    <rPh sb="0" eb="3">
      <t>ダイヒョウシャ</t>
    </rPh>
    <rPh sb="4" eb="5">
      <t>ショク</t>
    </rPh>
    <rPh sb="6" eb="8">
      <t>シメイ</t>
    </rPh>
    <phoneticPr fontId="5"/>
  </si>
  <si>
    <t>職名</t>
    <rPh sb="0" eb="2">
      <t>ショクメイ</t>
    </rPh>
    <phoneticPr fontId="5"/>
  </si>
  <si>
    <t>事業所・施設の状況</t>
    <rPh sb="0" eb="3">
      <t>ジギョウショ</t>
    </rPh>
    <rPh sb="4" eb="6">
      <t>シセツ</t>
    </rPh>
    <rPh sb="7" eb="9">
      <t>ジョウキョウ</t>
    </rPh>
    <phoneticPr fontId="5"/>
  </si>
  <si>
    <t>主たる事業所・
施設の所在地</t>
    <rPh sb="0" eb="1">
      <t>シュ</t>
    </rPh>
    <rPh sb="3" eb="6">
      <t>ジギョウショ</t>
    </rPh>
    <rPh sb="8" eb="10">
      <t>シセツ</t>
    </rPh>
    <rPh sb="11" eb="14">
      <t>ショザイチ</t>
    </rPh>
    <phoneticPr fontId="5"/>
  </si>
  <si>
    <t>事業所名</t>
    <rPh sb="0" eb="3">
      <t>ジギョウショ</t>
    </rPh>
    <rPh sb="3" eb="4">
      <t>ナ</t>
    </rPh>
    <phoneticPr fontId="5"/>
  </si>
  <si>
    <t>変更の概要</t>
    <rPh sb="0" eb="2">
      <t>ヘンコウ</t>
    </rPh>
    <rPh sb="3" eb="5">
      <t>ガイヨウ</t>
    </rPh>
    <phoneticPr fontId="5"/>
  </si>
  <si>
    <t>変更後</t>
    <rPh sb="0" eb="2">
      <t>ヘンコウ</t>
    </rPh>
    <rPh sb="2" eb="3">
      <t>ゴ</t>
    </rPh>
    <phoneticPr fontId="5"/>
  </si>
  <si>
    <t>指定年月日</t>
    <rPh sb="0" eb="2">
      <t>シテイ</t>
    </rPh>
    <rPh sb="2" eb="5">
      <t>ネンガッピ</t>
    </rPh>
    <phoneticPr fontId="5"/>
  </si>
  <si>
    <t>年</t>
    <rPh sb="0" eb="1">
      <t>ネン</t>
    </rPh>
    <phoneticPr fontId="5"/>
  </si>
  <si>
    <t>月</t>
    <rPh sb="0" eb="1">
      <t>ガツ</t>
    </rPh>
    <phoneticPr fontId="5"/>
  </si>
  <si>
    <t>日</t>
    <rPh sb="0" eb="1">
      <t>ヒ</t>
    </rPh>
    <phoneticPr fontId="5"/>
  </si>
  <si>
    <t>終了年月日</t>
    <rPh sb="0" eb="2">
      <t>シュウリョウ</t>
    </rPh>
    <rPh sb="2" eb="5">
      <t>ネンガッピ</t>
    </rPh>
    <phoneticPr fontId="5"/>
  </si>
  <si>
    <t>介護給付費等の算定に係る体制等状況一覧表</t>
    <rPh sb="0" eb="2">
      <t>カイゴ</t>
    </rPh>
    <rPh sb="2" eb="5">
      <t>キュウフヒ</t>
    </rPh>
    <rPh sb="5" eb="6">
      <t>トウ</t>
    </rPh>
    <rPh sb="7" eb="9">
      <t>サンテイ</t>
    </rPh>
    <rPh sb="10" eb="11">
      <t>カカ</t>
    </rPh>
    <rPh sb="12" eb="14">
      <t>タイセイ</t>
    </rPh>
    <rPh sb="14" eb="15">
      <t>トウ</t>
    </rPh>
    <rPh sb="15" eb="17">
      <t>ジョウキョウ</t>
    </rPh>
    <rPh sb="17" eb="20">
      <t>イチランヒョウ</t>
    </rPh>
    <phoneticPr fontId="5"/>
  </si>
  <si>
    <t>当該事業所の地域区分</t>
    <rPh sb="0" eb="2">
      <t>トウガイ</t>
    </rPh>
    <rPh sb="2" eb="5">
      <t>ジギョウショ</t>
    </rPh>
    <rPh sb="6" eb="8">
      <t>チイキ</t>
    </rPh>
    <rPh sb="8" eb="10">
      <t>クブン</t>
    </rPh>
    <phoneticPr fontId="5"/>
  </si>
  <si>
    <t>提供サービス</t>
    <rPh sb="0" eb="2">
      <t>テイキョウ</t>
    </rPh>
    <phoneticPr fontId="5"/>
  </si>
  <si>
    <t>施設区分
・サービス費</t>
    <rPh sb="0" eb="2">
      <t>シセツ</t>
    </rPh>
    <rPh sb="2" eb="4">
      <t>クブン</t>
    </rPh>
    <rPh sb="10" eb="11">
      <t>ヒ</t>
    </rPh>
    <phoneticPr fontId="5"/>
  </si>
  <si>
    <t>該当する体制等</t>
    <rPh sb="0" eb="2">
      <t>ガイトウ</t>
    </rPh>
    <rPh sb="4" eb="6">
      <t>タイセイ</t>
    </rPh>
    <rPh sb="6" eb="7">
      <t>トウ</t>
    </rPh>
    <phoneticPr fontId="5"/>
  </si>
  <si>
    <t>適用開始日</t>
    <rPh sb="0" eb="2">
      <t>テキヨウ</t>
    </rPh>
    <rPh sb="2" eb="5">
      <t>カイシビ</t>
    </rPh>
    <phoneticPr fontId="5"/>
  </si>
  <si>
    <t>居宅介護</t>
    <rPh sb="0" eb="2">
      <t>キョタク</t>
    </rPh>
    <rPh sb="2" eb="4">
      <t>カイゴ</t>
    </rPh>
    <phoneticPr fontId="5"/>
  </si>
  <si>
    <t>重度訪問介護</t>
    <rPh sb="0" eb="2">
      <t>ジュウド</t>
    </rPh>
    <rPh sb="2" eb="4">
      <t>ホウモン</t>
    </rPh>
    <rPh sb="4" eb="6">
      <t>カイゴ</t>
    </rPh>
    <phoneticPr fontId="5"/>
  </si>
  <si>
    <t>行動援護</t>
    <rPh sb="0" eb="2">
      <t>コウドウ</t>
    </rPh>
    <rPh sb="2" eb="4">
      <t>エンゴ</t>
    </rPh>
    <phoneticPr fontId="5"/>
  </si>
  <si>
    <t>療養介護</t>
    <rPh sb="0" eb="2">
      <t>リョウヨウ</t>
    </rPh>
    <rPh sb="2" eb="4">
      <t>カイゴ</t>
    </rPh>
    <phoneticPr fontId="5"/>
  </si>
  <si>
    <t>（郵便番号　　　－　　　　　）</t>
    <rPh sb="1" eb="3">
      <t>ユウビン</t>
    </rPh>
    <rPh sb="3" eb="5">
      <t>バンゴウ</t>
    </rPh>
    <phoneticPr fontId="5"/>
  </si>
  <si>
    <t>届
出
様
式
①</t>
    <rPh sb="0" eb="1">
      <t>トドケ</t>
    </rPh>
    <rPh sb="4" eb="5">
      <t>デ</t>
    </rPh>
    <rPh sb="8" eb="9">
      <t>サマ</t>
    </rPh>
    <rPh sb="12" eb="13">
      <t>シキ</t>
    </rPh>
    <phoneticPr fontId="5"/>
  </si>
  <si>
    <t>事業所指定
申請時
・
毎年4月
（前年度実績によるサービス費の見直し）
・
加算内容変更時</t>
    <rPh sb="0" eb="3">
      <t>ジギョウショ</t>
    </rPh>
    <rPh sb="3" eb="5">
      <t>シテイ</t>
    </rPh>
    <rPh sb="6" eb="8">
      <t>シンセイ</t>
    </rPh>
    <rPh sb="8" eb="9">
      <t>ジ</t>
    </rPh>
    <rPh sb="39" eb="41">
      <t>カサン</t>
    </rPh>
    <rPh sb="41" eb="43">
      <t>ナイヨウ</t>
    </rPh>
    <rPh sb="43" eb="45">
      <t>ヘンコウ</t>
    </rPh>
    <rPh sb="45" eb="46">
      <t>ジ</t>
    </rPh>
    <phoneticPr fontId="5"/>
  </si>
  <si>
    <t>届
出
様
式
②</t>
    <rPh sb="0" eb="1">
      <t>トドケ</t>
    </rPh>
    <rPh sb="4" eb="5">
      <t>デ</t>
    </rPh>
    <rPh sb="8" eb="9">
      <t>サマ</t>
    </rPh>
    <rPh sb="12" eb="13">
      <t>シキ</t>
    </rPh>
    <phoneticPr fontId="5"/>
  </si>
  <si>
    <t>▼選択してください。</t>
    <rPh sb="1" eb="3">
      <t>センタク</t>
    </rPh>
    <phoneticPr fontId="5"/>
  </si>
  <si>
    <t>（郵便番号　　　　－　　　　）</t>
    <rPh sb="1" eb="3">
      <t>ユウビン</t>
    </rPh>
    <rPh sb="3" eb="5">
      <t>バンゴウ</t>
    </rPh>
    <phoneticPr fontId="5"/>
  </si>
  <si>
    <t>　　　県　　　　郡市　　</t>
    <rPh sb="3" eb="4">
      <t>ケン</t>
    </rPh>
    <rPh sb="8" eb="9">
      <t>グン</t>
    </rPh>
    <rPh sb="9" eb="10">
      <t>シ</t>
    </rPh>
    <phoneticPr fontId="5"/>
  </si>
  <si>
    <t>職員欠如減算</t>
    <rPh sb="0" eb="2">
      <t>ショクイン</t>
    </rPh>
    <rPh sb="2" eb="4">
      <t>ケツジョ</t>
    </rPh>
    <rPh sb="4" eb="6">
      <t>ゲンザン</t>
    </rPh>
    <phoneticPr fontId="5"/>
  </si>
  <si>
    <t>定員超過減算</t>
    <rPh sb="0" eb="2">
      <t>テイイン</t>
    </rPh>
    <rPh sb="2" eb="4">
      <t>チョウカ</t>
    </rPh>
    <rPh sb="4" eb="6">
      <t>ゲンザン</t>
    </rPh>
    <phoneticPr fontId="5"/>
  </si>
  <si>
    <t>福祉専門職員配置等加算</t>
    <rPh sb="0" eb="2">
      <t>フクシ</t>
    </rPh>
    <rPh sb="2" eb="4">
      <t>センモン</t>
    </rPh>
    <rPh sb="4" eb="5">
      <t>ショク</t>
    </rPh>
    <rPh sb="5" eb="6">
      <t>イン</t>
    </rPh>
    <rPh sb="6" eb="8">
      <t>ハイチ</t>
    </rPh>
    <rPh sb="8" eb="9">
      <t>トウ</t>
    </rPh>
    <rPh sb="9" eb="11">
      <t>カサン</t>
    </rPh>
    <phoneticPr fontId="5"/>
  </si>
  <si>
    <t>生活介護</t>
    <rPh sb="0" eb="2">
      <t>セイカツ</t>
    </rPh>
    <rPh sb="2" eb="4">
      <t>カイゴ</t>
    </rPh>
    <phoneticPr fontId="5"/>
  </si>
  <si>
    <t>１　20人以下
２　21人～40人
３　41人～60人
４　61人～80人
５　81人以上</t>
    <rPh sb="39" eb="40">
      <t>ニン</t>
    </rPh>
    <rPh sb="46" eb="47">
      <t>ニン</t>
    </rPh>
    <rPh sb="47" eb="49">
      <t>イジョウ</t>
    </rPh>
    <phoneticPr fontId="5"/>
  </si>
  <si>
    <t>食事提供体制加算</t>
    <rPh sb="0" eb="2">
      <t>ショクジ</t>
    </rPh>
    <rPh sb="2" eb="4">
      <t>テイキョウ</t>
    </rPh>
    <rPh sb="4" eb="6">
      <t>タイセイ</t>
    </rPh>
    <rPh sb="6" eb="8">
      <t>カサン</t>
    </rPh>
    <phoneticPr fontId="5"/>
  </si>
  <si>
    <t>視覚･聴覚言語障害者支援体制加算</t>
    <rPh sb="0" eb="2">
      <t>シカク</t>
    </rPh>
    <rPh sb="3" eb="5">
      <t>チョウカク</t>
    </rPh>
    <rPh sb="5" eb="7">
      <t>ゲンゴ</t>
    </rPh>
    <rPh sb="7" eb="9">
      <t>ショウガイ</t>
    </rPh>
    <rPh sb="9" eb="10">
      <t>シャ</t>
    </rPh>
    <rPh sb="10" eb="12">
      <t>シエン</t>
    </rPh>
    <rPh sb="12" eb="14">
      <t>タイセイ</t>
    </rPh>
    <rPh sb="14" eb="16">
      <t>カサン</t>
    </rPh>
    <phoneticPr fontId="5"/>
  </si>
  <si>
    <t>リハビリテーション加算</t>
    <rPh sb="9" eb="11">
      <t>カサン</t>
    </rPh>
    <phoneticPr fontId="5"/>
  </si>
  <si>
    <t>人員配置体制加算</t>
    <rPh sb="0" eb="2">
      <t>ジンイン</t>
    </rPh>
    <rPh sb="2" eb="4">
      <t>ハイチ</t>
    </rPh>
    <rPh sb="4" eb="6">
      <t>タイセイ</t>
    </rPh>
    <rPh sb="6" eb="8">
      <t>カサン</t>
    </rPh>
    <phoneticPr fontId="5"/>
  </si>
  <si>
    <t>送迎加算</t>
    <rPh sb="0" eb="2">
      <t>ソウゲイ</t>
    </rPh>
    <rPh sb="2" eb="4">
      <t>カサン</t>
    </rPh>
    <phoneticPr fontId="5"/>
  </si>
  <si>
    <t>短期入所</t>
    <rPh sb="0" eb="2">
      <t>タンキ</t>
    </rPh>
    <rPh sb="2" eb="4">
      <t>ニュウショ</t>
    </rPh>
    <phoneticPr fontId="5"/>
  </si>
  <si>
    <t>栄養士配置加算</t>
    <rPh sb="0" eb="3">
      <t>エイヨウシ</t>
    </rPh>
    <rPh sb="3" eb="5">
      <t>ハイチ</t>
    </rPh>
    <rPh sb="5" eb="7">
      <t>カサン</t>
    </rPh>
    <phoneticPr fontId="5"/>
  </si>
  <si>
    <t>栄養マネジメント加算</t>
    <rPh sb="0" eb="2">
      <t>エイヨウ</t>
    </rPh>
    <rPh sb="8" eb="10">
      <t>カサン</t>
    </rPh>
    <phoneticPr fontId="5"/>
  </si>
  <si>
    <t>夜間看護体制加算</t>
    <rPh sb="0" eb="2">
      <t>ヤカン</t>
    </rPh>
    <rPh sb="2" eb="4">
      <t>カンゴ</t>
    </rPh>
    <rPh sb="4" eb="6">
      <t>タイセイ</t>
    </rPh>
    <rPh sb="6" eb="8">
      <t>カサン</t>
    </rPh>
    <phoneticPr fontId="5"/>
  </si>
  <si>
    <t>夜勤職員配置体制加算</t>
    <rPh sb="0" eb="2">
      <t>ヤキン</t>
    </rPh>
    <rPh sb="2" eb="4">
      <t>ショクイン</t>
    </rPh>
    <rPh sb="4" eb="6">
      <t>ハイチ</t>
    </rPh>
    <rPh sb="6" eb="8">
      <t>タイセイ</t>
    </rPh>
    <rPh sb="8" eb="10">
      <t>カサン</t>
    </rPh>
    <phoneticPr fontId="5"/>
  </si>
  <si>
    <t>１　なし　　２（Ⅰ）　　３（Ⅱ）　　４（Ⅲ）</t>
    <phoneticPr fontId="5"/>
  </si>
  <si>
    <t>②</t>
    <phoneticPr fontId="5"/>
  </si>
  <si>
    <t>④</t>
    <phoneticPr fontId="5"/>
  </si>
  <si>
    <t>管理者氏名</t>
    <rPh sb="0" eb="3">
      <t>カンリシャ</t>
    </rPh>
    <rPh sb="3" eb="5">
      <t>シメイ</t>
    </rPh>
    <phoneticPr fontId="5"/>
  </si>
  <si>
    <t>上欄で「処遇改善加算」を算定する場合は、右欄のいずれかを選択すること。</t>
    <rPh sb="0" eb="1">
      <t>ジョウ</t>
    </rPh>
    <rPh sb="1" eb="2">
      <t>ラン</t>
    </rPh>
    <rPh sb="4" eb="6">
      <t>ショグウ</t>
    </rPh>
    <rPh sb="6" eb="8">
      <t>カイゼン</t>
    </rPh>
    <rPh sb="8" eb="10">
      <t>カサン</t>
    </rPh>
    <rPh sb="12" eb="14">
      <t>サンテイ</t>
    </rPh>
    <rPh sb="16" eb="18">
      <t>バアイ</t>
    </rPh>
    <rPh sb="20" eb="21">
      <t>ミギ</t>
    </rPh>
    <rPh sb="21" eb="22">
      <t>ラン</t>
    </rPh>
    <rPh sb="28" eb="30">
      <t>センタク</t>
    </rPh>
    <phoneticPr fontId="5"/>
  </si>
  <si>
    <t xml:space="preserve">１．Ⅰ型
２．Ⅱ型
３．Ⅲ型
４．Ⅳ型
５．Ⅴ型
６．経過的Ⅰ型
</t>
    <rPh sb="3" eb="4">
      <t>ガタ</t>
    </rPh>
    <rPh sb="9" eb="10">
      <t>ガタ</t>
    </rPh>
    <rPh sb="15" eb="16">
      <t>ガタ</t>
    </rPh>
    <rPh sb="21" eb="22">
      <t>ガタ</t>
    </rPh>
    <rPh sb="27" eb="28">
      <t>ガタ</t>
    </rPh>
    <rPh sb="32" eb="35">
      <t>ケイカテキ</t>
    </rPh>
    <rPh sb="36" eb="37">
      <t>ガタ</t>
    </rPh>
    <phoneticPr fontId="5"/>
  </si>
  <si>
    <t>１　なし　　２　あり</t>
    <phoneticPr fontId="5"/>
  </si>
  <si>
    <t>一体的に運営されている住居の合算定員が21人以上</t>
    <rPh sb="0" eb="3">
      <t>イッタイテキ</t>
    </rPh>
    <rPh sb="4" eb="6">
      <t>ウンエイ</t>
    </rPh>
    <rPh sb="11" eb="13">
      <t>ジュウキョ</t>
    </rPh>
    <rPh sb="14" eb="16">
      <t>ガッサン</t>
    </rPh>
    <rPh sb="16" eb="18">
      <t>テイイン</t>
    </rPh>
    <rPh sb="21" eb="24">
      <t>ニンイジョウ</t>
    </rPh>
    <phoneticPr fontId="5"/>
  </si>
  <si>
    <t>注２　「地域区分」欄は、所在市区町村の級地をプルダウンメニューから選択してください。</t>
    <rPh sb="0" eb="1">
      <t>チュウ</t>
    </rPh>
    <rPh sb="4" eb="6">
      <t>チイキ</t>
    </rPh>
    <rPh sb="6" eb="8">
      <t>クブン</t>
    </rPh>
    <rPh sb="9" eb="10">
      <t>ラン</t>
    </rPh>
    <rPh sb="12" eb="14">
      <t>ショザイ</t>
    </rPh>
    <rPh sb="14" eb="16">
      <t>シク</t>
    </rPh>
    <rPh sb="16" eb="18">
      <t>チョウソン</t>
    </rPh>
    <rPh sb="19" eb="20">
      <t>キュウ</t>
    </rPh>
    <rPh sb="20" eb="21">
      <t>チ</t>
    </rPh>
    <rPh sb="33" eb="35">
      <t>センタク</t>
    </rPh>
    <phoneticPr fontId="5"/>
  </si>
  <si>
    <t>②区分６の総延べ利用者数</t>
    <rPh sb="1" eb="3">
      <t>クブン</t>
    </rPh>
    <rPh sb="5" eb="6">
      <t>ソウ</t>
    </rPh>
    <rPh sb="6" eb="7">
      <t>ノ</t>
    </rPh>
    <rPh sb="8" eb="11">
      <t>リヨウシャ</t>
    </rPh>
    <rPh sb="11" eb="12">
      <t>スウ</t>
    </rPh>
    <phoneticPr fontId="5"/>
  </si>
  <si>
    <t>③区分５の総延べ利用者数</t>
    <rPh sb="1" eb="3">
      <t>クブン</t>
    </rPh>
    <rPh sb="5" eb="6">
      <t>ソウ</t>
    </rPh>
    <rPh sb="6" eb="7">
      <t>ノ</t>
    </rPh>
    <rPh sb="8" eb="11">
      <t>リヨウシャ</t>
    </rPh>
    <rPh sb="11" eb="12">
      <t>スウ</t>
    </rPh>
    <phoneticPr fontId="5"/>
  </si>
  <si>
    <t>④障害児移行対象者数</t>
    <rPh sb="1" eb="4">
      <t>ショウガイジ</t>
    </rPh>
    <rPh sb="4" eb="6">
      <t>イコウ</t>
    </rPh>
    <rPh sb="6" eb="9">
      <t>タイショウシャ</t>
    </rPh>
    <rPh sb="9" eb="10">
      <t>スウ</t>
    </rPh>
    <phoneticPr fontId="5"/>
  </si>
  <si>
    <t>⑧ ②から④および⑦のうち強度行動障害またはこれに準ずるものの総延べ利用者数</t>
    <rPh sb="13" eb="15">
      <t>キョウド</t>
    </rPh>
    <rPh sb="15" eb="17">
      <t>コウドウ</t>
    </rPh>
    <rPh sb="17" eb="19">
      <t>ショウガイ</t>
    </rPh>
    <rPh sb="25" eb="26">
      <t>ジュン</t>
    </rPh>
    <rPh sb="31" eb="32">
      <t>ソウ</t>
    </rPh>
    <rPh sb="32" eb="33">
      <t>ノ</t>
    </rPh>
    <rPh sb="34" eb="36">
      <t>リヨウ</t>
    </rPh>
    <rPh sb="36" eb="37">
      <t>シャ</t>
    </rPh>
    <rPh sb="37" eb="38">
      <t>スウ</t>
    </rPh>
    <phoneticPr fontId="5"/>
  </si>
  <si>
    <t>利用者数</t>
    <rPh sb="0" eb="3">
      <t>リヨウシャ</t>
    </rPh>
    <rPh sb="3" eb="4">
      <t>スウ</t>
    </rPh>
    <phoneticPr fontId="5"/>
  </si>
  <si>
    <t>　このことについて、関係書類を添えて以下のとおり届け出ます。</t>
    <rPh sb="10" eb="12">
      <t>カンケイ</t>
    </rPh>
    <rPh sb="12" eb="14">
      <t>ショルイ</t>
    </rPh>
    <rPh sb="15" eb="16">
      <t>ソ</t>
    </rPh>
    <rPh sb="18" eb="20">
      <t>イカ</t>
    </rPh>
    <rPh sb="24" eb="25">
      <t>トド</t>
    </rPh>
    <rPh sb="26" eb="27">
      <t>デ</t>
    </rPh>
    <phoneticPr fontId="5"/>
  </si>
  <si>
    <t>加算等に係る資格
（実務経験）
・
兼務先</t>
    <rPh sb="0" eb="2">
      <t>カサン</t>
    </rPh>
    <rPh sb="2" eb="3">
      <t>トウ</t>
    </rPh>
    <rPh sb="4" eb="5">
      <t>カカ</t>
    </rPh>
    <rPh sb="6" eb="8">
      <t>シカク</t>
    </rPh>
    <rPh sb="10" eb="12">
      <t>ジツム</t>
    </rPh>
    <rPh sb="12" eb="14">
      <t>ケイケン</t>
    </rPh>
    <rPh sb="18" eb="20">
      <t>ケンム</t>
    </rPh>
    <rPh sb="20" eb="21">
      <t>サキ</t>
    </rPh>
    <phoneticPr fontId="5"/>
  </si>
  <si>
    <t>　福祉型サービス費（Ⅰ）
　福祉型サービス費（Ⅱ）
　福祉型サービス費（Ⅲ）
　福祉型サービス費（Ⅳ）
　医療型サービス費（Ⅰ）
　医療型サービス費（Ⅱ）
　医療型サービス費（Ⅲ）
　医療型特定サービス費(Ⅰ）
　医療型特定サービス費(Ⅱ）
　医療型特定サービス費（Ⅲ)
　医療型特定サービス費（Ⅳ)
　医療型特定サービス費（Ⅴ)
　医療型特定サービス費（Ⅵ)
　基準該当サービス費（Ⅰ）
　基準該当サービス費（Ⅱ）</t>
    <rPh sb="1" eb="4">
      <t>フクシガタ</t>
    </rPh>
    <rPh sb="8" eb="9">
      <t>ヒ</t>
    </rPh>
    <rPh sb="15" eb="17">
      <t>フクシ</t>
    </rPh>
    <rPh sb="17" eb="18">
      <t>ガタ</t>
    </rPh>
    <rPh sb="22" eb="23">
      <t>ヒ</t>
    </rPh>
    <rPh sb="29" eb="32">
      <t>フクシガタ</t>
    </rPh>
    <rPh sb="36" eb="37">
      <t>ヒ</t>
    </rPh>
    <rPh sb="43" eb="46">
      <t>フクシガタ</t>
    </rPh>
    <rPh sb="50" eb="51">
      <t>ヒ</t>
    </rPh>
    <rPh sb="57" eb="59">
      <t>イリョウ</t>
    </rPh>
    <rPh sb="59" eb="60">
      <t>ガタ</t>
    </rPh>
    <rPh sb="64" eb="65">
      <t>ヒ</t>
    </rPh>
    <rPh sb="71" eb="73">
      <t>イリョウ</t>
    </rPh>
    <rPh sb="73" eb="74">
      <t>ガタ</t>
    </rPh>
    <rPh sb="78" eb="79">
      <t>ヒ</t>
    </rPh>
    <rPh sb="85" eb="87">
      <t>イリョウ</t>
    </rPh>
    <rPh sb="87" eb="88">
      <t>ガタ</t>
    </rPh>
    <rPh sb="92" eb="93">
      <t>ヒ</t>
    </rPh>
    <rPh sb="99" eb="101">
      <t>イリョウ</t>
    </rPh>
    <rPh sb="101" eb="102">
      <t>ガタ</t>
    </rPh>
    <rPh sb="102" eb="104">
      <t>トクテイ</t>
    </rPh>
    <rPh sb="108" eb="109">
      <t>ヒ</t>
    </rPh>
    <rPh sb="131" eb="133">
      <t>イリョウ</t>
    </rPh>
    <rPh sb="133" eb="134">
      <t>ガタ</t>
    </rPh>
    <rPh sb="134" eb="136">
      <t>トクテイ</t>
    </rPh>
    <rPh sb="140" eb="141">
      <t>ヒ</t>
    </rPh>
    <phoneticPr fontId="5"/>
  </si>
  <si>
    <t>夜勤職員欠如減算</t>
    <rPh sb="0" eb="2">
      <t>ヤキン</t>
    </rPh>
    <rPh sb="2" eb="4">
      <t>ショクイン</t>
    </rPh>
    <rPh sb="4" eb="6">
      <t>ケツジョ</t>
    </rPh>
    <rPh sb="6" eb="8">
      <t>ゲンサン</t>
    </rPh>
    <phoneticPr fontId="5"/>
  </si>
  <si>
    <t>類型</t>
    <rPh sb="0" eb="2">
      <t>ルイケイ</t>
    </rPh>
    <phoneticPr fontId="5"/>
  </si>
  <si>
    <t>外部</t>
    <rPh sb="0" eb="2">
      <t>ガイブ</t>
    </rPh>
    <phoneticPr fontId="5"/>
  </si>
  <si>
    <t>通勤者生活支援加算</t>
    <rPh sb="0" eb="3">
      <t>ツウキンシャ</t>
    </rPh>
    <rPh sb="3" eb="5">
      <t>セイカツ</t>
    </rPh>
    <rPh sb="5" eb="7">
      <t>シエン</t>
    </rPh>
    <rPh sb="7" eb="9">
      <t>カサン</t>
    </rPh>
    <phoneticPr fontId="5"/>
  </si>
  <si>
    <t>包括</t>
    <rPh sb="0" eb="2">
      <t>ホウカツ</t>
    </rPh>
    <phoneticPr fontId="5"/>
  </si>
  <si>
    <t>サテライトの人数</t>
    <rPh sb="6" eb="8">
      <t>ニンズウ</t>
    </rPh>
    <phoneticPr fontId="5"/>
  </si>
  <si>
    <t>夜間支援等体制加算Ⅲ</t>
    <rPh sb="0" eb="2">
      <t>ヤカン</t>
    </rPh>
    <rPh sb="2" eb="4">
      <t>シエン</t>
    </rPh>
    <rPh sb="4" eb="5">
      <t>ナド</t>
    </rPh>
    <rPh sb="5" eb="7">
      <t>タイセイ</t>
    </rPh>
    <rPh sb="7" eb="9">
      <t>カサン</t>
    </rPh>
    <phoneticPr fontId="5"/>
  </si>
  <si>
    <t>夜間支援等体制加算Ⅱ</t>
    <rPh sb="0" eb="2">
      <t>ヤカン</t>
    </rPh>
    <rPh sb="2" eb="4">
      <t>シエン</t>
    </rPh>
    <rPh sb="4" eb="5">
      <t>ナド</t>
    </rPh>
    <rPh sb="5" eb="7">
      <t>タイセイ</t>
    </rPh>
    <rPh sb="7" eb="9">
      <t>カサン</t>
    </rPh>
    <phoneticPr fontId="5"/>
  </si>
  <si>
    <t>夜間支援等体制加算Ⅰ</t>
    <rPh sb="0" eb="2">
      <t>ヤカン</t>
    </rPh>
    <rPh sb="2" eb="4">
      <t>シエン</t>
    </rPh>
    <rPh sb="4" eb="5">
      <t>ナド</t>
    </rPh>
    <rPh sb="5" eb="7">
      <t>タイセイ</t>
    </rPh>
    <rPh sb="7" eb="9">
      <t>カサン</t>
    </rPh>
    <phoneticPr fontId="5"/>
  </si>
  <si>
    <t>該当無し</t>
    <rPh sb="0" eb="2">
      <t>ガイトウ</t>
    </rPh>
    <rPh sb="2" eb="3">
      <t>ナ</t>
    </rPh>
    <phoneticPr fontId="5"/>
  </si>
  <si>
    <t>1人の夜勤者が支援する対象者の合計</t>
    <rPh sb="0" eb="2">
      <t>ヒトリ</t>
    </rPh>
    <rPh sb="3" eb="5">
      <t>ヤキン</t>
    </rPh>
    <rPh sb="5" eb="6">
      <t>シャ</t>
    </rPh>
    <rPh sb="7" eb="9">
      <t>シエン</t>
    </rPh>
    <rPh sb="11" eb="14">
      <t>タイショウシャ</t>
    </rPh>
    <rPh sb="15" eb="17">
      <t>ゴウケイ</t>
    </rPh>
    <phoneticPr fontId="5"/>
  </si>
  <si>
    <t>1人の宿直者が支援する対象者の合計</t>
    <rPh sb="0" eb="2">
      <t>ヒトリ</t>
    </rPh>
    <rPh sb="3" eb="5">
      <t>シュクチョク</t>
    </rPh>
    <rPh sb="5" eb="6">
      <t>シャ</t>
    </rPh>
    <rPh sb="7" eb="9">
      <t>シエン</t>
    </rPh>
    <rPh sb="11" eb="14">
      <t>タイショウシャ</t>
    </rPh>
    <rPh sb="15" eb="17">
      <t>ゴウケイ</t>
    </rPh>
    <phoneticPr fontId="5"/>
  </si>
  <si>
    <t>指定共同生活援助（介護サービス包括型）</t>
    <rPh sb="0" eb="2">
      <t>シテイ</t>
    </rPh>
    <rPh sb="2" eb="4">
      <t>キョウドウ</t>
    </rPh>
    <rPh sb="4" eb="6">
      <t>セイカツ</t>
    </rPh>
    <rPh sb="6" eb="8">
      <t>エンジョ</t>
    </rPh>
    <rPh sb="9" eb="11">
      <t>カイゴ</t>
    </rPh>
    <rPh sb="15" eb="17">
      <t>ホウカツ</t>
    </rPh>
    <rPh sb="17" eb="18">
      <t>ガタ</t>
    </rPh>
    <phoneticPr fontId="5"/>
  </si>
  <si>
    <t>外部サービス利用型指定共同生活援助</t>
    <rPh sb="0" eb="2">
      <t>ガイブ</t>
    </rPh>
    <rPh sb="6" eb="9">
      <t>リヨウガタ</t>
    </rPh>
    <rPh sb="9" eb="11">
      <t>シテイ</t>
    </rPh>
    <rPh sb="11" eb="13">
      <t>キョウドウ</t>
    </rPh>
    <rPh sb="13" eb="15">
      <t>セイカツ</t>
    </rPh>
    <rPh sb="15" eb="17">
      <t>エンジョ</t>
    </rPh>
    <phoneticPr fontId="5"/>
  </si>
  <si>
    <t>　　　　　　　●人員基準適合確認シート（共同生活援助）</t>
    <rPh sb="8" eb="10">
      <t>ジンイン</t>
    </rPh>
    <rPh sb="10" eb="12">
      <t>キジュン</t>
    </rPh>
    <rPh sb="12" eb="14">
      <t>テキゴウ</t>
    </rPh>
    <rPh sb="14" eb="16">
      <t>カクニン</t>
    </rPh>
    <rPh sb="20" eb="22">
      <t>キョウドウ</t>
    </rPh>
    <rPh sb="22" eb="24">
      <t>セイカツ</t>
    </rPh>
    <rPh sb="24" eb="26">
      <t>エンジョ</t>
    </rPh>
    <phoneticPr fontId="5"/>
  </si>
  <si>
    <t>別紙1（その3）　（一覧表・GH）</t>
    <rPh sb="0" eb="2">
      <t>ベッシ</t>
    </rPh>
    <rPh sb="10" eb="12">
      <t>イチラン</t>
    </rPh>
    <rPh sb="12" eb="13">
      <t>ヒョウ</t>
    </rPh>
    <phoneticPr fontId="5"/>
  </si>
  <si>
    <t>重度障害者支援加算（Ⅰ・基本）</t>
    <rPh sb="0" eb="2">
      <t>ジュウド</t>
    </rPh>
    <rPh sb="2" eb="5">
      <t>ショウガイシャ</t>
    </rPh>
    <rPh sb="5" eb="7">
      <t>シエン</t>
    </rPh>
    <rPh sb="7" eb="9">
      <t>カサン</t>
    </rPh>
    <rPh sb="12" eb="14">
      <t>キホン</t>
    </rPh>
    <phoneticPr fontId="5"/>
  </si>
  <si>
    <t>重度障害者支援加算（Ⅰ・重度）</t>
    <rPh sb="0" eb="2">
      <t>ジュウド</t>
    </rPh>
    <rPh sb="2" eb="5">
      <t>ショウガイシャ</t>
    </rPh>
    <rPh sb="5" eb="7">
      <t>シエン</t>
    </rPh>
    <rPh sb="7" eb="9">
      <t>カサン</t>
    </rPh>
    <rPh sb="12" eb="14">
      <t>ジュウド</t>
    </rPh>
    <phoneticPr fontId="5"/>
  </si>
  <si>
    <t>訓練等給付費等の算定に係る体制等状況一覧表（その3）</t>
    <rPh sb="0" eb="3">
      <t>クンレントウ</t>
    </rPh>
    <rPh sb="3" eb="6">
      <t>キュウフヒ</t>
    </rPh>
    <rPh sb="6" eb="7">
      <t>トウ</t>
    </rPh>
    <rPh sb="8" eb="10">
      <t>サンテイ</t>
    </rPh>
    <rPh sb="11" eb="12">
      <t>カカ</t>
    </rPh>
    <rPh sb="13" eb="15">
      <t>タイセイ</t>
    </rPh>
    <rPh sb="15" eb="16">
      <t>トウ</t>
    </rPh>
    <rPh sb="16" eb="18">
      <t>ジョウキョウ</t>
    </rPh>
    <rPh sb="18" eb="21">
      <t>イチランヒョウ</t>
    </rPh>
    <phoneticPr fontId="5"/>
  </si>
  <si>
    <t>別紙16-2（地域生活個別・GH・自立）</t>
    <rPh sb="0" eb="2">
      <t>ベッシ</t>
    </rPh>
    <rPh sb="7" eb="9">
      <t>チイキ</t>
    </rPh>
    <rPh sb="9" eb="11">
      <t>セイカツ</t>
    </rPh>
    <rPh sb="11" eb="13">
      <t>コベツ</t>
    </rPh>
    <rPh sb="17" eb="19">
      <t>ジリツ</t>
    </rPh>
    <phoneticPr fontId="5"/>
  </si>
  <si>
    <t>共同生活援助</t>
    <rPh sb="0" eb="2">
      <t>キョウドウ</t>
    </rPh>
    <rPh sb="2" eb="4">
      <t>セイカツ</t>
    </rPh>
    <rPh sb="4" eb="6">
      <t>エンジョ</t>
    </rPh>
    <phoneticPr fontId="5"/>
  </si>
  <si>
    <t>▲</t>
    <phoneticPr fontId="5"/>
  </si>
  <si>
    <t>◎</t>
    <phoneticPr fontId="5"/>
  </si>
  <si>
    <t>②障害支援区分非該当または
区分１の総延べ利用者数</t>
    <rPh sb="1" eb="3">
      <t>ショウガイ</t>
    </rPh>
    <rPh sb="3" eb="5">
      <t>シエン</t>
    </rPh>
    <rPh sb="5" eb="7">
      <t>クブン</t>
    </rPh>
    <rPh sb="7" eb="10">
      <t>ヒガイトウ</t>
    </rPh>
    <rPh sb="14" eb="16">
      <t>クブン</t>
    </rPh>
    <rPh sb="18" eb="19">
      <t>ソウ</t>
    </rPh>
    <rPh sb="19" eb="20">
      <t>ノ</t>
    </rPh>
    <rPh sb="21" eb="24">
      <t>リヨウシャ</t>
    </rPh>
    <rPh sb="24" eb="25">
      <t>スウ</t>
    </rPh>
    <phoneticPr fontId="5"/>
  </si>
  <si>
    <t>医師未配置減算</t>
    <rPh sb="0" eb="2">
      <t>イシ</t>
    </rPh>
    <rPh sb="2" eb="3">
      <t>ミ</t>
    </rPh>
    <rPh sb="3" eb="5">
      <t>ハイチ</t>
    </rPh>
    <rPh sb="5" eb="7">
      <t>ゲンザン</t>
    </rPh>
    <phoneticPr fontId="5"/>
  </si>
  <si>
    <t>１　なし　　２　4時間未満　３　4時間以上～6時間未満</t>
    <rPh sb="9" eb="11">
      <t>ジカン</t>
    </rPh>
    <rPh sb="11" eb="13">
      <t>ミマン</t>
    </rPh>
    <rPh sb="17" eb="21">
      <t>ジカンイジョウ</t>
    </rPh>
    <rPh sb="23" eb="25">
      <t>ジカン</t>
    </rPh>
    <rPh sb="25" eb="27">
      <t>ミマン</t>
    </rPh>
    <phoneticPr fontId="5"/>
  </si>
  <si>
    <t>常勤看護職員等配置加算</t>
    <rPh sb="0" eb="2">
      <t>ジョウキン</t>
    </rPh>
    <rPh sb="2" eb="4">
      <t>カンゴ</t>
    </rPh>
    <rPh sb="4" eb="6">
      <t>ショクイン</t>
    </rPh>
    <rPh sb="6" eb="7">
      <t>ナド</t>
    </rPh>
    <rPh sb="7" eb="9">
      <t>ハイチ</t>
    </rPh>
    <rPh sb="9" eb="11">
      <t>カサン</t>
    </rPh>
    <phoneticPr fontId="5"/>
  </si>
  <si>
    <t>重度障害者支援加算（強度行動障害）</t>
    <rPh sb="0" eb="2">
      <t>ジュウド</t>
    </rPh>
    <rPh sb="2" eb="5">
      <t>ショウガイシャ</t>
    </rPh>
    <rPh sb="5" eb="7">
      <t>シエン</t>
    </rPh>
    <rPh sb="7" eb="9">
      <t>カサン</t>
    </rPh>
    <rPh sb="10" eb="12">
      <t>キョウド</t>
    </rPh>
    <rPh sb="12" eb="14">
      <t>コウドウ</t>
    </rPh>
    <rPh sb="14" eb="16">
      <t>ショウガイ</t>
    </rPh>
    <phoneticPr fontId="5"/>
  </si>
  <si>
    <t>対象利用者3人以下</t>
    <rPh sb="0" eb="2">
      <t>タイショウ</t>
    </rPh>
    <rPh sb="2" eb="5">
      <t>リヨウシャ</t>
    </rPh>
    <rPh sb="6" eb="7">
      <t>ニン</t>
    </rPh>
    <rPh sb="7" eb="9">
      <t>イカ</t>
    </rPh>
    <phoneticPr fontId="5"/>
  </si>
  <si>
    <t>4人以上6人以下</t>
    <rPh sb="1" eb="4">
      <t>ニンイジョウ</t>
    </rPh>
    <rPh sb="5" eb="6">
      <t>ニン</t>
    </rPh>
    <rPh sb="6" eb="8">
      <t>イカ</t>
    </rPh>
    <phoneticPr fontId="5"/>
  </si>
  <si>
    <t>7人以上9人以下</t>
    <rPh sb="1" eb="4">
      <t>ニンイジョウ</t>
    </rPh>
    <rPh sb="5" eb="6">
      <t>ニン</t>
    </rPh>
    <rPh sb="6" eb="8">
      <t>イカ</t>
    </rPh>
    <phoneticPr fontId="5"/>
  </si>
  <si>
    <t>10人以上12人以下</t>
    <rPh sb="2" eb="5">
      <t>ニンイジョウ</t>
    </rPh>
    <rPh sb="7" eb="10">
      <t>ニンイカ</t>
    </rPh>
    <phoneticPr fontId="5"/>
  </si>
  <si>
    <t>13人以上15人以下</t>
    <rPh sb="2" eb="3">
      <t>ニン</t>
    </rPh>
    <rPh sb="3" eb="5">
      <t>イジョウ</t>
    </rPh>
    <rPh sb="7" eb="8">
      <t>ニン</t>
    </rPh>
    <rPh sb="8" eb="10">
      <t>イカ</t>
    </rPh>
    <phoneticPr fontId="5"/>
  </si>
  <si>
    <t>16人以上18人以下</t>
    <rPh sb="2" eb="3">
      <t>ニン</t>
    </rPh>
    <rPh sb="3" eb="5">
      <t>イジョウ</t>
    </rPh>
    <rPh sb="7" eb="8">
      <t>ニン</t>
    </rPh>
    <rPh sb="8" eb="10">
      <t>イカ</t>
    </rPh>
    <phoneticPr fontId="5"/>
  </si>
  <si>
    <t>19人以上21人以下</t>
    <rPh sb="2" eb="5">
      <t>ニンイジョウ</t>
    </rPh>
    <rPh sb="7" eb="10">
      <t>ニンイカ</t>
    </rPh>
    <phoneticPr fontId="5"/>
  </si>
  <si>
    <t>22人以上24人以下</t>
    <rPh sb="2" eb="3">
      <t>ニン</t>
    </rPh>
    <rPh sb="3" eb="5">
      <t>イジョウ</t>
    </rPh>
    <rPh sb="7" eb="8">
      <t>ニン</t>
    </rPh>
    <rPh sb="8" eb="10">
      <t>イカ</t>
    </rPh>
    <phoneticPr fontId="5"/>
  </si>
  <si>
    <t>25人以上27人以下</t>
    <rPh sb="2" eb="5">
      <t>ニンイジョウ</t>
    </rPh>
    <rPh sb="7" eb="8">
      <t>ニン</t>
    </rPh>
    <rPh sb="8" eb="10">
      <t>イカ</t>
    </rPh>
    <phoneticPr fontId="5"/>
  </si>
  <si>
    <t>28人以上30人以下</t>
    <rPh sb="2" eb="3">
      <t>ニン</t>
    </rPh>
    <rPh sb="3" eb="5">
      <t>イジョウ</t>
    </rPh>
    <rPh sb="7" eb="10">
      <t>ニンイカ</t>
    </rPh>
    <phoneticPr fontId="5"/>
  </si>
  <si>
    <t>夜間支援等体制加算</t>
    <rPh sb="0" eb="2">
      <t>ヤカン</t>
    </rPh>
    <rPh sb="2" eb="4">
      <t>シエン</t>
    </rPh>
    <rPh sb="4" eb="5">
      <t>トウ</t>
    </rPh>
    <rPh sb="5" eb="7">
      <t>タイセイ</t>
    </rPh>
    <rPh sb="7" eb="9">
      <t>カサン</t>
    </rPh>
    <phoneticPr fontId="5"/>
  </si>
  <si>
    <t>※夜間支援等体制加算は、(Ⅰ)・(Ⅱ)・(Ⅲ)は同一日に算定できませんが、日単位で（Ⅰ）～(Ⅲ）のいずれかを算定することができるので、（Ⅰ）、(Ⅱ）、(Ⅲ）複数の届出をすることができます。</t>
    <rPh sb="1" eb="3">
      <t>ヤカン</t>
    </rPh>
    <rPh sb="3" eb="5">
      <t>シエン</t>
    </rPh>
    <rPh sb="5" eb="6">
      <t>トウ</t>
    </rPh>
    <rPh sb="6" eb="8">
      <t>タイセイ</t>
    </rPh>
    <rPh sb="8" eb="10">
      <t>カサン</t>
    </rPh>
    <rPh sb="24" eb="26">
      <t>ドウイツ</t>
    </rPh>
    <rPh sb="26" eb="27">
      <t>ビ</t>
    </rPh>
    <rPh sb="28" eb="30">
      <t>サンテイ</t>
    </rPh>
    <rPh sb="37" eb="38">
      <t>ヒ</t>
    </rPh>
    <rPh sb="38" eb="40">
      <t>タンイ</t>
    </rPh>
    <rPh sb="54" eb="56">
      <t>サンテイ</t>
    </rPh>
    <rPh sb="78" eb="80">
      <t>フクスウ</t>
    </rPh>
    <rPh sb="81" eb="83">
      <t>トドケデ</t>
    </rPh>
    <phoneticPr fontId="5"/>
  </si>
  <si>
    <t>（Ⅰ）(Ⅱ)の場合は対象利用者を選んでください</t>
    <rPh sb="7" eb="9">
      <t>バアイ</t>
    </rPh>
    <rPh sb="10" eb="12">
      <t>タイショウ</t>
    </rPh>
    <rPh sb="12" eb="15">
      <t>リヨウシャ</t>
    </rPh>
    <rPh sb="16" eb="17">
      <t>エラ</t>
    </rPh>
    <phoneticPr fontId="5"/>
  </si>
  <si>
    <t>就労継続支援
Ａ型</t>
    <rPh sb="0" eb="2">
      <t>シュウロウ</t>
    </rPh>
    <rPh sb="2" eb="4">
      <t>ケイゾク</t>
    </rPh>
    <rPh sb="4" eb="6">
      <t>シエン</t>
    </rPh>
    <rPh sb="8" eb="9">
      <t>ガタ</t>
    </rPh>
    <phoneticPr fontId="5"/>
  </si>
  <si>
    <t>2人以下</t>
    <rPh sb="1" eb="4">
      <t>ニンイカ</t>
    </rPh>
    <phoneticPr fontId="5"/>
  </si>
  <si>
    <t>3人</t>
    <rPh sb="1" eb="2">
      <t>ニン</t>
    </rPh>
    <phoneticPr fontId="5"/>
  </si>
  <si>
    <t>4人</t>
    <rPh sb="1" eb="2">
      <t>ニン</t>
    </rPh>
    <phoneticPr fontId="5"/>
  </si>
  <si>
    <t>多機能型の有無</t>
    <rPh sb="0" eb="4">
      <t>タキノウガタ</t>
    </rPh>
    <rPh sb="5" eb="7">
      <t>ウム</t>
    </rPh>
    <phoneticPr fontId="5"/>
  </si>
  <si>
    <t>有</t>
    <rPh sb="0" eb="1">
      <t>ア</t>
    </rPh>
    <phoneticPr fontId="5"/>
  </si>
  <si>
    <t>無</t>
    <rPh sb="0" eb="1">
      <t>ナ</t>
    </rPh>
    <phoneticPr fontId="5"/>
  </si>
  <si>
    <t>・</t>
    <phoneticPr fontId="5"/>
  </si>
  <si>
    <t>（</t>
    <phoneticPr fontId="5"/>
  </si>
  <si>
    <t>）</t>
    <phoneticPr fontId="5"/>
  </si>
  <si>
    <t>注　届出書類はサービス種類ごとに提出してください。</t>
    <rPh sb="0" eb="1">
      <t>チュウ</t>
    </rPh>
    <rPh sb="2" eb="4">
      <t>トドケデ</t>
    </rPh>
    <rPh sb="4" eb="5">
      <t>ショ</t>
    </rPh>
    <rPh sb="5" eb="6">
      <t>ルイ</t>
    </rPh>
    <rPh sb="11" eb="13">
      <t>シュルイ</t>
    </rPh>
    <rPh sb="16" eb="18">
      <t>テイシュツ</t>
    </rPh>
    <phoneticPr fontId="5"/>
  </si>
  <si>
    <t>多機能型の他のサービス種類</t>
    <rPh sb="0" eb="4">
      <t>タキノウガタ</t>
    </rPh>
    <rPh sb="5" eb="6">
      <t>ホカ</t>
    </rPh>
    <rPh sb="11" eb="13">
      <t>シュルイ</t>
    </rPh>
    <phoneticPr fontId="5"/>
  </si>
  <si>
    <t>：</t>
    <phoneticPr fontId="5"/>
  </si>
  <si>
    <t>(1)-1</t>
    <phoneticPr fontId="5"/>
  </si>
  <si>
    <t>(1)-2</t>
    <phoneticPr fontId="5"/>
  </si>
  <si>
    <t>すべてのサービス提供責任者ごとに研修計画を作成し、当該計画に従い、研修を実施又は実施を予定している。</t>
    <rPh sb="8" eb="10">
      <t>テイキョウ</t>
    </rPh>
    <rPh sb="10" eb="13">
      <t>セキニンシャ</t>
    </rPh>
    <rPh sb="16" eb="18">
      <t>ケンシュウ</t>
    </rPh>
    <rPh sb="18" eb="20">
      <t>ケイカク</t>
    </rPh>
    <rPh sb="21" eb="23">
      <t>サクセイ</t>
    </rPh>
    <rPh sb="25" eb="27">
      <t>トウガイ</t>
    </rPh>
    <rPh sb="27" eb="29">
      <t>ケイカク</t>
    </rPh>
    <rPh sb="30" eb="31">
      <t>シタガ</t>
    </rPh>
    <rPh sb="33" eb="35">
      <t>ケンシュウ</t>
    </rPh>
    <rPh sb="36" eb="38">
      <t>ジッシ</t>
    </rPh>
    <rPh sb="38" eb="39">
      <t>マタ</t>
    </rPh>
    <rPh sb="40" eb="42">
      <t>ジッシ</t>
    </rPh>
    <rPh sb="43" eb="45">
      <t>ヨテイ</t>
    </rPh>
    <phoneticPr fontId="5"/>
  </si>
  <si>
    <t>(2)-1　</t>
    <phoneticPr fontId="5"/>
  </si>
  <si>
    <t>居宅介護従業者の技術指導等を目的とした会議を定期的に開催している。</t>
  </si>
  <si>
    <t>(2)-2</t>
    <phoneticPr fontId="5"/>
  </si>
  <si>
    <t>サービス提供責任者と居宅介護従業者との間の情報伝達及び報告体制を整備している。</t>
  </si>
  <si>
    <t>(3)　</t>
    <phoneticPr fontId="5"/>
  </si>
  <si>
    <t>居宅介護従業者に対する健康診断の定期的な実施体制を整備している。</t>
  </si>
  <si>
    <t>(4)　</t>
    <phoneticPr fontId="5"/>
  </si>
  <si>
    <t>(5)　</t>
    <phoneticPr fontId="5"/>
  </si>
  <si>
    <t>新規に採用したすべての居宅介護従業者に対し、熟練した居宅介護従業者の同行による研修</t>
    <rPh sb="39" eb="41">
      <t>ケンシュウ</t>
    </rPh>
    <phoneticPr fontId="5"/>
  </si>
  <si>
    <t>を実施している。</t>
    <phoneticPr fontId="5"/>
  </si>
  <si>
    <t>(6)居宅介護従業者に関する要件について</t>
    <rPh sb="3" eb="5">
      <t>キョタク</t>
    </rPh>
    <rPh sb="5" eb="7">
      <t>カイゴ</t>
    </rPh>
    <rPh sb="7" eb="10">
      <t>ジュウギョウシャ</t>
    </rPh>
    <rPh sb="11" eb="12">
      <t>カン</t>
    </rPh>
    <rPh sb="14" eb="16">
      <t>ヨウケン</t>
    </rPh>
    <phoneticPr fontId="5"/>
  </si>
  <si>
    <r>
      <t>下表の①については必ず記載すること。</t>
    </r>
    <r>
      <rPr>
        <sz val="11"/>
        <rFont val="ＭＳ ゴシック"/>
        <family val="3"/>
        <charset val="128"/>
      </rPr>
      <t>②・③・④についてはいずれかを記載することで可。</t>
    </r>
    <rPh sb="0" eb="2">
      <t>カヒョウ</t>
    </rPh>
    <rPh sb="9" eb="10">
      <t>カナラ</t>
    </rPh>
    <rPh sb="11" eb="13">
      <t>キサイ</t>
    </rPh>
    <rPh sb="33" eb="35">
      <t>キサイ</t>
    </rPh>
    <rPh sb="40" eb="41">
      <t>カ</t>
    </rPh>
    <phoneticPr fontId="5"/>
  </si>
  <si>
    <t>①のうち介護福祉士の総数</t>
    <rPh sb="4" eb="6">
      <t>カイゴ</t>
    </rPh>
    <rPh sb="6" eb="9">
      <t>フクシシ</t>
    </rPh>
    <rPh sb="10" eb="12">
      <t>ソウスウ</t>
    </rPh>
    <phoneticPr fontId="5"/>
  </si>
  <si>
    <t>①に占める②の割合が３０％以上</t>
  </si>
  <si>
    <t>①のうち介護福祉士、実務者研修修了者、介護職員基礎研修課程修了者及び１級課程修了者の総数</t>
    <rPh sb="4" eb="6">
      <t>カイゴ</t>
    </rPh>
    <rPh sb="6" eb="9">
      <t>フクシシ</t>
    </rPh>
    <rPh sb="10" eb="12">
      <t>ジツム</t>
    </rPh>
    <rPh sb="12" eb="13">
      <t>シャ</t>
    </rPh>
    <rPh sb="13" eb="15">
      <t>ケンシュウ</t>
    </rPh>
    <rPh sb="15" eb="18">
      <t>シュウリョウシャ</t>
    </rPh>
    <rPh sb="19" eb="21">
      <t>カイゴ</t>
    </rPh>
    <rPh sb="21" eb="23">
      <t>ショクイン</t>
    </rPh>
    <rPh sb="23" eb="25">
      <t>キソ</t>
    </rPh>
    <rPh sb="25" eb="27">
      <t>ケンシュウ</t>
    </rPh>
    <rPh sb="27" eb="29">
      <t>カテイ</t>
    </rPh>
    <rPh sb="29" eb="32">
      <t>シュウリョウシャ</t>
    </rPh>
    <rPh sb="32" eb="33">
      <t>オヨ</t>
    </rPh>
    <rPh sb="35" eb="36">
      <t>キュウ</t>
    </rPh>
    <rPh sb="36" eb="38">
      <t>カテイ</t>
    </rPh>
    <rPh sb="38" eb="41">
      <t>シュウリョウシャ</t>
    </rPh>
    <rPh sb="42" eb="44">
      <t>ソウスウ</t>
    </rPh>
    <phoneticPr fontId="5"/>
  </si>
  <si>
    <t>①に占める③の割合が５０％以上</t>
  </si>
  <si>
    <t>①に占める④の割合が４０％以上</t>
  </si>
  <si>
    <t>(7)サービス提供責任者に関する要件について</t>
    <rPh sb="7" eb="9">
      <t>テイキョウ</t>
    </rPh>
    <rPh sb="9" eb="12">
      <t>セキニンシャ</t>
    </rPh>
    <rPh sb="13" eb="14">
      <t>カン</t>
    </rPh>
    <rPh sb="16" eb="18">
      <t>ヨウケン</t>
    </rPh>
    <phoneticPr fontId="5"/>
  </si>
  <si>
    <t>すべてのサービス提供責任者が３年以上の介護等の実務経験を有する介護福祉士又は５年以上の実務経験を有する実務者研修修了者、介護職員基礎研修課程修了者若しくは１級課程修了者である</t>
    <rPh sb="8" eb="10">
      <t>テイキョウ</t>
    </rPh>
    <rPh sb="10" eb="13">
      <t>セキニンシャ</t>
    </rPh>
    <rPh sb="15" eb="16">
      <t>ネン</t>
    </rPh>
    <rPh sb="16" eb="18">
      <t>イジョウ</t>
    </rPh>
    <rPh sb="19" eb="21">
      <t>カイゴ</t>
    </rPh>
    <rPh sb="21" eb="22">
      <t>トウ</t>
    </rPh>
    <rPh sb="23" eb="25">
      <t>ジツム</t>
    </rPh>
    <rPh sb="25" eb="27">
      <t>ケイケン</t>
    </rPh>
    <rPh sb="28" eb="29">
      <t>ユウ</t>
    </rPh>
    <rPh sb="31" eb="33">
      <t>カイゴ</t>
    </rPh>
    <rPh sb="33" eb="36">
      <t>フクシシ</t>
    </rPh>
    <rPh sb="36" eb="37">
      <t>マタ</t>
    </rPh>
    <rPh sb="39" eb="42">
      <t>ネンイジョウ</t>
    </rPh>
    <rPh sb="43" eb="45">
      <t>ジツム</t>
    </rPh>
    <rPh sb="45" eb="47">
      <t>ケイケン</t>
    </rPh>
    <rPh sb="48" eb="49">
      <t>ユウ</t>
    </rPh>
    <rPh sb="51" eb="54">
      <t>ジツムシャ</t>
    </rPh>
    <rPh sb="54" eb="56">
      <t>ケンシュウ</t>
    </rPh>
    <rPh sb="56" eb="59">
      <t>シュウリョウシャ</t>
    </rPh>
    <rPh sb="78" eb="79">
      <t>キュウ</t>
    </rPh>
    <phoneticPr fontId="5"/>
  </si>
  <si>
    <t>(8)－1　基準上、配置すべきサービス提供責任者について</t>
    <rPh sb="6" eb="8">
      <t>キジュン</t>
    </rPh>
    <rPh sb="8" eb="9">
      <t>ジョウ</t>
    </rPh>
    <rPh sb="10" eb="12">
      <t>ハイチ</t>
    </rPh>
    <rPh sb="19" eb="21">
      <t>テイキョウ</t>
    </rPh>
    <rPh sb="21" eb="23">
      <t>セキニン</t>
    </rPh>
    <rPh sb="23" eb="24">
      <t>シャ</t>
    </rPh>
    <phoneticPr fontId="5"/>
  </si>
  <si>
    <r>
      <rPr>
        <b/>
        <u/>
        <sz val="11"/>
        <rFont val="ＭＳ ゴシック"/>
        <family val="3"/>
        <charset val="128"/>
      </rPr>
      <t>a</t>
    </r>
    <r>
      <rPr>
        <u/>
        <sz val="11"/>
        <rFont val="ＭＳ ゴシック"/>
        <family val="3"/>
        <charset val="128"/>
      </rPr>
      <t>.常勤のサービス提供責任者を１人以上３人未満配置している事業所</t>
    </r>
    <rPh sb="2" eb="4">
      <t>ジョウキン</t>
    </rPh>
    <rPh sb="9" eb="11">
      <t>テイキョウ</t>
    </rPh>
    <rPh sb="11" eb="14">
      <t>セキニンシャ</t>
    </rPh>
    <rPh sb="16" eb="17">
      <t>ヒト</t>
    </rPh>
    <rPh sb="17" eb="19">
      <t>イジョウ</t>
    </rPh>
    <rPh sb="20" eb="21">
      <t>ニン</t>
    </rPh>
    <rPh sb="21" eb="23">
      <t>ミマン</t>
    </rPh>
    <rPh sb="23" eb="25">
      <t>ハイチ</t>
    </rPh>
    <rPh sb="29" eb="32">
      <t>ジギョウショ</t>
    </rPh>
    <phoneticPr fontId="5"/>
  </si>
  <si>
    <r>
      <rPr>
        <b/>
        <u/>
        <sz val="11"/>
        <color indexed="8"/>
        <rFont val="ＭＳ ゴシック"/>
        <family val="3"/>
        <charset val="128"/>
      </rPr>
      <t>b</t>
    </r>
    <r>
      <rPr>
        <u/>
        <sz val="11"/>
        <color indexed="8"/>
        <rFont val="ＭＳ ゴシック"/>
        <family val="3"/>
        <charset val="128"/>
      </rPr>
      <t>.常勤のサービス提供責任者を３人以上配置、かつ、主としてサービス提供責任者に従事する者を１人以上配置している事業所</t>
    </r>
    <phoneticPr fontId="5"/>
  </si>
  <si>
    <t>利用者数</t>
    <rPh sb="0" eb="2">
      <t>リヨウ</t>
    </rPh>
    <rPh sb="2" eb="3">
      <t>シャ</t>
    </rPh>
    <rPh sb="3" eb="4">
      <t>スウ</t>
    </rPh>
    <phoneticPr fontId="5"/>
  </si>
  <si>
    <t>配置すべきサービス提供責任者の数</t>
    <rPh sb="0" eb="2">
      <t>ハイチ</t>
    </rPh>
    <rPh sb="9" eb="11">
      <t>テイキョウ</t>
    </rPh>
    <rPh sb="11" eb="13">
      <t>セキニン</t>
    </rPh>
    <rPh sb="13" eb="14">
      <t>シャ</t>
    </rPh>
    <rPh sb="15" eb="16">
      <t>カズ</t>
    </rPh>
    <phoneticPr fontId="5"/>
  </si>
  <si>
    <t>(8)－2　基準上配置する常勤のサービス提供責任者が２人以下の事業所であって、基準を１人以上上回る数の常勤のサービス提供責任者を配置している</t>
    <rPh sb="6" eb="8">
      <t>キジュン</t>
    </rPh>
    <rPh sb="8" eb="9">
      <t>ジョウ</t>
    </rPh>
    <rPh sb="9" eb="11">
      <t>ハイチ</t>
    </rPh>
    <rPh sb="13" eb="15">
      <t>ジョウキン</t>
    </rPh>
    <rPh sb="20" eb="22">
      <t>テイキョウ</t>
    </rPh>
    <rPh sb="22" eb="24">
      <t>セキニン</t>
    </rPh>
    <rPh sb="24" eb="25">
      <t>シャ</t>
    </rPh>
    <rPh sb="27" eb="28">
      <t>ヒト</t>
    </rPh>
    <rPh sb="28" eb="30">
      <t>イカ</t>
    </rPh>
    <rPh sb="31" eb="34">
      <t>ジギョウショ</t>
    </rPh>
    <rPh sb="39" eb="41">
      <t>キジュン</t>
    </rPh>
    <rPh sb="42" eb="44">
      <t>ヒトリ</t>
    </rPh>
    <rPh sb="44" eb="46">
      <t>イジョウ</t>
    </rPh>
    <rPh sb="46" eb="48">
      <t>ウワマワ</t>
    </rPh>
    <rPh sb="49" eb="50">
      <t>カズ</t>
    </rPh>
    <rPh sb="51" eb="53">
      <t>ジョウキン</t>
    </rPh>
    <rPh sb="58" eb="60">
      <t>テイキョウ</t>
    </rPh>
    <rPh sb="60" eb="62">
      <t>セキニン</t>
    </rPh>
    <rPh sb="62" eb="63">
      <t>シャ</t>
    </rPh>
    <rPh sb="64" eb="66">
      <t>ハイチ</t>
    </rPh>
    <phoneticPr fontId="5"/>
  </si>
  <si>
    <t>(9)-1　前年度又は前３月の期間における利用者（障害児を除く）の総数のうち、障害支援区分５以上である者及び喀痰吸引等を必要とする者の占める割合が３０％以上</t>
    <rPh sb="25" eb="28">
      <t>ショウガイジ</t>
    </rPh>
    <rPh sb="29" eb="30">
      <t>ノゾ</t>
    </rPh>
    <rPh sb="39" eb="41">
      <t>ショウガイ</t>
    </rPh>
    <rPh sb="41" eb="43">
      <t>シエン</t>
    </rPh>
    <rPh sb="43" eb="45">
      <t>クブン</t>
    </rPh>
    <rPh sb="46" eb="48">
      <t>イジョウ</t>
    </rPh>
    <rPh sb="52" eb="53">
      <t>オヨ</t>
    </rPh>
    <rPh sb="54" eb="56">
      <t>カクタン</t>
    </rPh>
    <rPh sb="56" eb="59">
      <t>キュウイントウ</t>
    </rPh>
    <rPh sb="60" eb="62">
      <t>ヒツヨウ</t>
    </rPh>
    <rPh sb="65" eb="66">
      <t>モノ</t>
    </rPh>
    <phoneticPr fontId="5"/>
  </si>
  <si>
    <t>(9)-2　前年度又は前３月の期間における利用者（障害児を除く）の総数のうち、障害支援区分４以上である者及び喀痰吸引等を必要とする者の占める割合が５０％以上</t>
    <rPh sb="25" eb="28">
      <t>ショウガイジ</t>
    </rPh>
    <rPh sb="29" eb="30">
      <t>ノゾ</t>
    </rPh>
    <rPh sb="39" eb="41">
      <t>ショウガイ</t>
    </rPh>
    <rPh sb="41" eb="43">
      <t>シエン</t>
    </rPh>
    <rPh sb="43" eb="45">
      <t>クブン</t>
    </rPh>
    <rPh sb="46" eb="48">
      <t>イジョウ</t>
    </rPh>
    <rPh sb="52" eb="53">
      <t>オヨ</t>
    </rPh>
    <rPh sb="54" eb="56">
      <t>カクタン</t>
    </rPh>
    <rPh sb="56" eb="59">
      <t>キュウイントウ</t>
    </rPh>
    <rPh sb="60" eb="62">
      <t>ヒツヨウ</t>
    </rPh>
    <rPh sb="65" eb="66">
      <t>モノ</t>
    </rPh>
    <phoneticPr fontId="5"/>
  </si>
  <si>
    <t>(2)-1</t>
    <phoneticPr fontId="5"/>
  </si>
  <si>
    <t>重度訪問介護従業者の技術指導等を目的とした会議を定期的に開催している。又は、サービス提供責任者が重度訪問介護従業者に対して、個別に技術指導等を目的とした研修を必要に応じて行っている。</t>
  </si>
  <si>
    <t>サービス提供責任者が重度訪問介護従業者に対して、毎月定期的に利用者に関する情報やサービス提供に当たっての留意事項を通知している。（変更があった場合を含む。）</t>
  </si>
  <si>
    <t>(3)</t>
    <phoneticPr fontId="5"/>
  </si>
  <si>
    <t>重度訪問介護従業者に対する健康診断の定期的な実施体制を整備している。</t>
    <rPh sb="0" eb="2">
      <t>ジュウド</t>
    </rPh>
    <rPh sb="2" eb="4">
      <t>ホウモン</t>
    </rPh>
    <rPh sb="4" eb="6">
      <t>カイゴ</t>
    </rPh>
    <rPh sb="6" eb="9">
      <t>ジュウギョウシャ</t>
    </rPh>
    <rPh sb="10" eb="11">
      <t>タイ</t>
    </rPh>
    <rPh sb="13" eb="15">
      <t>ケンコウ</t>
    </rPh>
    <rPh sb="15" eb="17">
      <t>シンダン</t>
    </rPh>
    <rPh sb="18" eb="21">
      <t>テイキテキ</t>
    </rPh>
    <rPh sb="22" eb="24">
      <t>ジッシ</t>
    </rPh>
    <rPh sb="24" eb="26">
      <t>タイセイ</t>
    </rPh>
    <rPh sb="27" eb="29">
      <t>セイビ</t>
    </rPh>
    <phoneticPr fontId="5"/>
  </si>
  <si>
    <t>新規に採用したすべての重度訪問介護従業者に対し、熟練した重度訪問介護従業者の同行による研修を実施している。</t>
    <phoneticPr fontId="5"/>
  </si>
  <si>
    <t>(6)</t>
    <phoneticPr fontId="5"/>
  </si>
  <si>
    <t>重度訪問介護従業者の24時間派遣が可能となっており、現に深夜帯も含めてサービス提供している。</t>
    <phoneticPr fontId="5"/>
  </si>
  <si>
    <t>(7)重度訪問介護従業者に関する要件について</t>
    <rPh sb="3" eb="5">
      <t>ジュウド</t>
    </rPh>
    <rPh sb="5" eb="7">
      <t>ホウモン</t>
    </rPh>
    <rPh sb="7" eb="9">
      <t>カイゴ</t>
    </rPh>
    <rPh sb="9" eb="12">
      <t>ジュウギョウシャ</t>
    </rPh>
    <rPh sb="13" eb="14">
      <t>カン</t>
    </rPh>
    <rPh sb="16" eb="18">
      <t>ヨウケン</t>
    </rPh>
    <phoneticPr fontId="5"/>
  </si>
  <si>
    <r>
      <t>下表の①については必ず記載すること</t>
    </r>
    <r>
      <rPr>
        <sz val="10"/>
        <rFont val="ＭＳ ゴシック"/>
        <family val="3"/>
        <charset val="128"/>
      </rPr>
      <t>。②・③・④についてはいずれかを記載することで可。</t>
    </r>
    <rPh sb="0" eb="2">
      <t>カヒョウ</t>
    </rPh>
    <rPh sb="9" eb="10">
      <t>カナラ</t>
    </rPh>
    <rPh sb="11" eb="13">
      <t>キサイ</t>
    </rPh>
    <rPh sb="33" eb="35">
      <t>キサイ</t>
    </rPh>
    <rPh sb="40" eb="41">
      <t>カ</t>
    </rPh>
    <phoneticPr fontId="5"/>
  </si>
  <si>
    <t>(8)サービス提供責任者に関する要件について</t>
    <rPh sb="7" eb="9">
      <t>テイキョウ</t>
    </rPh>
    <rPh sb="9" eb="12">
      <t>セキニンシャ</t>
    </rPh>
    <rPh sb="13" eb="14">
      <t>カン</t>
    </rPh>
    <rPh sb="16" eb="18">
      <t>ヨウケン</t>
    </rPh>
    <phoneticPr fontId="5"/>
  </si>
  <si>
    <t>すべてのサービス提供責任者が３年以上の介護等の実務経験を有する介護福祉士、５年以上の実務経験を有する実務者研修修了者、介護職員基礎研修課程修了者、旧１級課程修了者又は重度訪問介護従業者として6,000時間以上の指定重度訪問介護の実務経験を有する者である。</t>
    <rPh sb="50" eb="52">
      <t>ジツム</t>
    </rPh>
    <rPh sb="52" eb="53">
      <t>シャ</t>
    </rPh>
    <rPh sb="53" eb="55">
      <t>ケンシュウ</t>
    </rPh>
    <rPh sb="55" eb="58">
      <t>シュウリョウシャ</t>
    </rPh>
    <rPh sb="73" eb="74">
      <t>キュウ</t>
    </rPh>
    <rPh sb="81" eb="82">
      <t>マタ</t>
    </rPh>
    <rPh sb="83" eb="85">
      <t>ジュウド</t>
    </rPh>
    <rPh sb="85" eb="87">
      <t>ホウモン</t>
    </rPh>
    <rPh sb="87" eb="89">
      <t>カイゴ</t>
    </rPh>
    <rPh sb="89" eb="92">
      <t>ジュウギョウシャ</t>
    </rPh>
    <rPh sb="100" eb="102">
      <t>ジカン</t>
    </rPh>
    <rPh sb="102" eb="104">
      <t>イジョウ</t>
    </rPh>
    <rPh sb="105" eb="107">
      <t>シテイ</t>
    </rPh>
    <rPh sb="107" eb="109">
      <t>ジュウド</t>
    </rPh>
    <rPh sb="109" eb="111">
      <t>ホウモン</t>
    </rPh>
    <rPh sb="111" eb="113">
      <t>カイゴ</t>
    </rPh>
    <rPh sb="114" eb="116">
      <t>ジツム</t>
    </rPh>
    <rPh sb="116" eb="118">
      <t>ケイケン</t>
    </rPh>
    <rPh sb="119" eb="120">
      <t>ユウ</t>
    </rPh>
    <rPh sb="122" eb="123">
      <t>モノ</t>
    </rPh>
    <phoneticPr fontId="5"/>
  </si>
  <si>
    <t>(9)</t>
    <phoneticPr fontId="5"/>
  </si>
  <si>
    <t>基準上、配置するサービス提供責任者について</t>
    <rPh sb="0" eb="2">
      <t>キジュン</t>
    </rPh>
    <rPh sb="2" eb="3">
      <t>ジョウ</t>
    </rPh>
    <rPh sb="4" eb="6">
      <t>ハイチ</t>
    </rPh>
    <rPh sb="12" eb="14">
      <t>テイキョウ</t>
    </rPh>
    <rPh sb="14" eb="16">
      <t>セキニン</t>
    </rPh>
    <rPh sb="16" eb="17">
      <t>シャ</t>
    </rPh>
    <phoneticPr fontId="5"/>
  </si>
  <si>
    <t>(10)前年度又は前３月の期間における利用者（障害児を除く）の総数のうち、障害支援区分５以上である者及び喀痰吸引を必要とする者の占める割合が５０％以上</t>
    <rPh sb="23" eb="26">
      <t>ショウガイジ</t>
    </rPh>
    <rPh sb="27" eb="28">
      <t>ノゾ</t>
    </rPh>
    <rPh sb="37" eb="39">
      <t>ショウガイ</t>
    </rPh>
    <rPh sb="39" eb="41">
      <t>シエン</t>
    </rPh>
    <rPh sb="41" eb="43">
      <t>クブン</t>
    </rPh>
    <rPh sb="44" eb="46">
      <t>イジョウ</t>
    </rPh>
    <rPh sb="50" eb="51">
      <t>オヨ</t>
    </rPh>
    <rPh sb="52" eb="54">
      <t>カクタン</t>
    </rPh>
    <rPh sb="54" eb="56">
      <t>キュウイン</t>
    </rPh>
    <rPh sb="57" eb="59">
      <t>ヒツヨウ</t>
    </rPh>
    <rPh sb="62" eb="63">
      <t>モノ</t>
    </rPh>
    <phoneticPr fontId="5"/>
  </si>
  <si>
    <t>別紙19（就労移行支援体制加算）</t>
    <rPh sb="0" eb="2">
      <t>ベッシ</t>
    </rPh>
    <rPh sb="5" eb="7">
      <t>シュウロウ</t>
    </rPh>
    <rPh sb="7" eb="9">
      <t>イコウ</t>
    </rPh>
    <rPh sb="9" eb="11">
      <t>シエン</t>
    </rPh>
    <rPh sb="11" eb="13">
      <t>タイセイ</t>
    </rPh>
    <rPh sb="13" eb="15">
      <t>カサン</t>
    </rPh>
    <phoneticPr fontId="5"/>
  </si>
  <si>
    <t>重度障害者支援加算（Ⅱ）</t>
    <rPh sb="0" eb="2">
      <t>ジュウド</t>
    </rPh>
    <rPh sb="2" eb="5">
      <t>ショウガイシャ</t>
    </rPh>
    <rPh sb="5" eb="7">
      <t>シエン</t>
    </rPh>
    <rPh sb="7" eb="9">
      <t>カサン</t>
    </rPh>
    <phoneticPr fontId="5"/>
  </si>
  <si>
    <t>視覚・聴覚言語障害者支援体制加算</t>
    <rPh sb="0" eb="2">
      <t>シカク</t>
    </rPh>
    <rPh sb="3" eb="5">
      <t>チョウカク</t>
    </rPh>
    <rPh sb="5" eb="7">
      <t>ゲンゴ</t>
    </rPh>
    <rPh sb="7" eb="9">
      <t>ショウガイ</t>
    </rPh>
    <rPh sb="9" eb="10">
      <t>シャ</t>
    </rPh>
    <rPh sb="10" eb="12">
      <t>シエン</t>
    </rPh>
    <rPh sb="12" eb="14">
      <t>タイセイ</t>
    </rPh>
    <rPh sb="14" eb="16">
      <t>カサン</t>
    </rPh>
    <phoneticPr fontId="5"/>
  </si>
  <si>
    <t>（共同生活援助）</t>
    <rPh sb="1" eb="3">
      <t>キョウドウ</t>
    </rPh>
    <rPh sb="3" eb="5">
      <t>セイカツ</t>
    </rPh>
    <rPh sb="5" eb="7">
      <t>エンジョ</t>
    </rPh>
    <phoneticPr fontId="5"/>
  </si>
  <si>
    <t>別紙4-1（特定事業所・居宅）</t>
    <rPh sb="0" eb="2">
      <t>ベッシ</t>
    </rPh>
    <rPh sb="6" eb="8">
      <t>トクテイ</t>
    </rPh>
    <rPh sb="8" eb="10">
      <t>ジギョウ</t>
    </rPh>
    <rPh sb="10" eb="11">
      <t>ショ</t>
    </rPh>
    <rPh sb="12" eb="14">
      <t>キョタク</t>
    </rPh>
    <phoneticPr fontId="5"/>
  </si>
  <si>
    <t>名</t>
    <rPh sb="0" eb="1">
      <t>メイ</t>
    </rPh>
    <phoneticPr fontId="5"/>
  </si>
  <si>
    <t>（空床型を除く）</t>
    <rPh sb="1" eb="2">
      <t>ソラ</t>
    </rPh>
    <rPh sb="2" eb="3">
      <t>トコ</t>
    </rPh>
    <rPh sb="3" eb="4">
      <t>ガタ</t>
    </rPh>
    <rPh sb="5" eb="6">
      <t>ノゾ</t>
    </rPh>
    <phoneticPr fontId="5"/>
  </si>
  <si>
    <t>該当の有無(有→○)</t>
    <rPh sb="0" eb="2">
      <t>ガイトウ</t>
    </rPh>
    <rPh sb="3" eb="5">
      <t>ウム</t>
    </rPh>
    <rPh sb="6" eb="7">
      <t>ア</t>
    </rPh>
    <phoneticPr fontId="5"/>
  </si>
  <si>
    <t>　　となります。</t>
    <phoneticPr fontId="5"/>
  </si>
  <si>
    <t>すべての居宅介護従業者ごとに研修計画を策定し、当該計画に従い、研修を実施又は実施を予定している。</t>
    <rPh sb="4" eb="6">
      <t>キョタク</t>
    </rPh>
    <rPh sb="6" eb="8">
      <t>カイゴ</t>
    </rPh>
    <rPh sb="19" eb="21">
      <t>サクテイ</t>
    </rPh>
    <phoneticPr fontId="5"/>
  </si>
  <si>
    <t>すべての重度訪問介護従業者ごとに研修計画を策定し、当該計画に従い、研修を実施又は実施を予定している。</t>
    <rPh sb="21" eb="23">
      <t>サクテイ</t>
    </rPh>
    <phoneticPr fontId="5"/>
  </si>
  <si>
    <t>別紙12-2（重度障害者・入所）(Ⅱ)研修計画</t>
    <rPh sb="0" eb="2">
      <t>ベッシ</t>
    </rPh>
    <rPh sb="7" eb="9">
      <t>ジュウド</t>
    </rPh>
    <rPh sb="9" eb="11">
      <t>ショウガイ</t>
    </rPh>
    <rPh sb="11" eb="12">
      <t>シャ</t>
    </rPh>
    <rPh sb="13" eb="15">
      <t>ニュウショ</t>
    </rPh>
    <rPh sb="19" eb="21">
      <t>ケンシュウ</t>
    </rPh>
    <rPh sb="21" eb="23">
      <t>ケイカク</t>
    </rPh>
    <phoneticPr fontId="5"/>
  </si>
  <si>
    <t>別紙3-1（人員基準確認・療養)</t>
    <rPh sb="0" eb="2">
      <t>ベッシ</t>
    </rPh>
    <rPh sb="13" eb="15">
      <t>リョウヨウ</t>
    </rPh>
    <phoneticPr fontId="5"/>
  </si>
  <si>
    <t xml:space="preserve">注）新たに事業を開始する場合は、利用定員の90％が(2)利用者数
</t>
    <rPh sb="0" eb="1">
      <t>チュウ</t>
    </rPh>
    <rPh sb="2" eb="3">
      <t>アラ</t>
    </rPh>
    <rPh sb="5" eb="7">
      <t>ジギョウ</t>
    </rPh>
    <rPh sb="8" eb="10">
      <t>カイシ</t>
    </rPh>
    <rPh sb="12" eb="14">
      <t>バアイ</t>
    </rPh>
    <rPh sb="16" eb="18">
      <t>リヨウ</t>
    </rPh>
    <rPh sb="18" eb="20">
      <t>テイイン</t>
    </rPh>
    <rPh sb="28" eb="31">
      <t>リヨウシャ</t>
    </rPh>
    <rPh sb="31" eb="32">
      <t>スウ</t>
    </rPh>
    <phoneticPr fontId="5"/>
  </si>
  <si>
    <t>　＋</t>
    <phoneticPr fontId="5"/>
  </si>
  <si>
    <t>事業所名</t>
    <rPh sb="0" eb="2">
      <t>ジギョウ</t>
    </rPh>
    <rPh sb="2" eb="3">
      <t>ショ</t>
    </rPh>
    <rPh sb="3" eb="4">
      <t>メイ</t>
    </rPh>
    <phoneticPr fontId="5"/>
  </si>
  <si>
    <t>原則日数の特例の届出</t>
    <rPh sb="0" eb="2">
      <t>ゲンソク</t>
    </rPh>
    <rPh sb="2" eb="4">
      <t>ニッスウ</t>
    </rPh>
    <rPh sb="5" eb="7">
      <t>トクレイ</t>
    </rPh>
    <rPh sb="8" eb="9">
      <t>トド</t>
    </rPh>
    <rPh sb="9" eb="10">
      <t>デ</t>
    </rPh>
    <phoneticPr fontId="5"/>
  </si>
  <si>
    <t>短時間利用減算</t>
    <rPh sb="0" eb="3">
      <t>タンジカン</t>
    </rPh>
    <rPh sb="3" eb="5">
      <t>リヨウ</t>
    </rPh>
    <rPh sb="5" eb="7">
      <t>ゲンサン</t>
    </rPh>
    <phoneticPr fontId="5"/>
  </si>
  <si>
    <t>◆</t>
    <phoneticPr fontId="5"/>
  </si>
  <si>
    <t>③「別紙2－1、別紙2－2」･･･勤務の体制及び勤務形態一覧表です。提出の際は必ず作成してください。サービ</t>
    <rPh sb="2" eb="4">
      <t>ベッシ</t>
    </rPh>
    <rPh sb="8" eb="10">
      <t>ベッシ</t>
    </rPh>
    <rPh sb="17" eb="19">
      <t>キンム</t>
    </rPh>
    <rPh sb="20" eb="22">
      <t>タイセイ</t>
    </rPh>
    <rPh sb="22" eb="23">
      <t>オヨ</t>
    </rPh>
    <rPh sb="24" eb="26">
      <t>キンム</t>
    </rPh>
    <rPh sb="26" eb="28">
      <t>ケイタイ</t>
    </rPh>
    <rPh sb="28" eb="30">
      <t>イチラン</t>
    </rPh>
    <rPh sb="30" eb="31">
      <t>ヒョウ</t>
    </rPh>
    <rPh sb="34" eb="36">
      <t>テイシュツ</t>
    </rPh>
    <rPh sb="37" eb="38">
      <t>サイ</t>
    </rPh>
    <rPh sb="39" eb="40">
      <t>カナラ</t>
    </rPh>
    <rPh sb="41" eb="43">
      <t>サクセイ</t>
    </rPh>
    <phoneticPr fontId="5"/>
  </si>
  <si>
    <t>　ス種類に合ったものを選んで作成してください。</t>
    <rPh sb="11" eb="12">
      <t>エラ</t>
    </rPh>
    <phoneticPr fontId="5"/>
  </si>
  <si>
    <t>介護給付費等算定に係る体制等に関する届出書 【届出様式①】</t>
    <rPh sb="0" eb="2">
      <t>カイゴ</t>
    </rPh>
    <rPh sb="2" eb="4">
      <t>キュウフ</t>
    </rPh>
    <rPh sb="4" eb="5">
      <t>ヒ</t>
    </rPh>
    <rPh sb="5" eb="6">
      <t>トウ</t>
    </rPh>
    <rPh sb="6" eb="8">
      <t>サンテイ</t>
    </rPh>
    <rPh sb="9" eb="10">
      <t>カカ</t>
    </rPh>
    <rPh sb="11" eb="14">
      <t>タイセイトウ</t>
    </rPh>
    <rPh sb="15" eb="16">
      <t>カン</t>
    </rPh>
    <rPh sb="18" eb="20">
      <t>トドケデ</t>
    </rPh>
    <rPh sb="20" eb="21">
      <t>ショ</t>
    </rPh>
    <rPh sb="23" eb="25">
      <t>トドケデ</t>
    </rPh>
    <rPh sb="25" eb="27">
      <t>ヨウシキ</t>
    </rPh>
    <phoneticPr fontId="5"/>
  </si>
  <si>
    <t>この届出は、新規事業所申請時、指定変更申請時、加算内容変更時、継続事業所のサービス提供実施状況報告</t>
    <rPh sb="2" eb="4">
      <t>トドケデ</t>
    </rPh>
    <rPh sb="6" eb="8">
      <t>シンキ</t>
    </rPh>
    <rPh sb="8" eb="10">
      <t>ジギョウ</t>
    </rPh>
    <rPh sb="10" eb="11">
      <t>ショ</t>
    </rPh>
    <rPh sb="11" eb="13">
      <t>シンセイ</t>
    </rPh>
    <rPh sb="13" eb="14">
      <t>ジ</t>
    </rPh>
    <rPh sb="15" eb="17">
      <t>シテイ</t>
    </rPh>
    <rPh sb="17" eb="19">
      <t>ヘンコウ</t>
    </rPh>
    <rPh sb="19" eb="21">
      <t>シンセイ</t>
    </rPh>
    <rPh sb="21" eb="22">
      <t>ジ</t>
    </rPh>
    <rPh sb="23" eb="25">
      <t>カサン</t>
    </rPh>
    <rPh sb="25" eb="27">
      <t>ナイヨウ</t>
    </rPh>
    <rPh sb="27" eb="29">
      <t>ヘンコウ</t>
    </rPh>
    <rPh sb="29" eb="30">
      <t>ジ</t>
    </rPh>
    <rPh sb="31" eb="33">
      <t>ケイゾク</t>
    </rPh>
    <rPh sb="33" eb="35">
      <t>ジギョウ</t>
    </rPh>
    <rPh sb="35" eb="36">
      <t>ショ</t>
    </rPh>
    <rPh sb="41" eb="43">
      <t>テイキョウ</t>
    </rPh>
    <rPh sb="43" eb="45">
      <t>ジッシ</t>
    </rPh>
    <rPh sb="45" eb="47">
      <t>ジョウキョウ</t>
    </rPh>
    <rPh sb="47" eb="49">
      <t>ホウコク</t>
    </rPh>
    <phoneticPr fontId="5"/>
  </si>
  <si>
    <t>②「別紙1（その1）、（その2）、（その3）」･･･届出内容の状況一覧表となるものです。提出の際は必ず作成</t>
    <rPh sb="31" eb="33">
      <t>ジョウキョウ</t>
    </rPh>
    <rPh sb="33" eb="35">
      <t>イチラン</t>
    </rPh>
    <rPh sb="35" eb="36">
      <t>ヒョウ</t>
    </rPh>
    <rPh sb="49" eb="50">
      <t>カナラ</t>
    </rPh>
    <rPh sb="51" eb="53">
      <t>サクセイ</t>
    </rPh>
    <phoneticPr fontId="5"/>
  </si>
  <si>
    <t>　してください。サービス種類に合ったものを選んで作成してください。</t>
    <rPh sb="13" eb="14">
      <t>ルイ</t>
    </rPh>
    <rPh sb="21" eb="22">
      <t>エラ</t>
    </rPh>
    <phoneticPr fontId="5"/>
  </si>
  <si>
    <t>常勤・専従</t>
    <rPh sb="0" eb="2">
      <t>ジョウキン</t>
    </rPh>
    <rPh sb="3" eb="5">
      <t>センジュウ</t>
    </rPh>
    <phoneticPr fontId="5"/>
  </si>
  <si>
    <t>常勤・兼務</t>
    <rPh sb="0" eb="2">
      <t>ジョウキン</t>
    </rPh>
    <rPh sb="3" eb="5">
      <t>ケンム</t>
    </rPh>
    <phoneticPr fontId="5"/>
  </si>
  <si>
    <t>非常勤・専従</t>
    <rPh sb="0" eb="3">
      <t>ヒジョウキン</t>
    </rPh>
    <rPh sb="4" eb="6">
      <t>センジュウ</t>
    </rPh>
    <phoneticPr fontId="5"/>
  </si>
  <si>
    <t>非常勤・兼務</t>
    <rPh sb="0" eb="3">
      <t>ヒジョウキン</t>
    </rPh>
    <rPh sb="4" eb="6">
      <t>ケンム</t>
    </rPh>
    <phoneticPr fontId="5"/>
  </si>
  <si>
    <t>別紙3-3</t>
    <rPh sb="0" eb="2">
      <t>ベッシ</t>
    </rPh>
    <phoneticPr fontId="5"/>
  </si>
  <si>
    <t>地域生活移行個別支援特別加算</t>
    <rPh sb="0" eb="2">
      <t>チイキ</t>
    </rPh>
    <rPh sb="2" eb="4">
      <t>セイカツ</t>
    </rPh>
    <rPh sb="4" eb="6">
      <t>イコウ</t>
    </rPh>
    <rPh sb="6" eb="8">
      <t>コベツ</t>
    </rPh>
    <rPh sb="8" eb="10">
      <t>シエン</t>
    </rPh>
    <rPh sb="10" eb="12">
      <t>トクベツ</t>
    </rPh>
    <rPh sb="12" eb="14">
      <t>カサン</t>
    </rPh>
    <phoneticPr fontId="5"/>
  </si>
  <si>
    <t>標準利用期間超過減算</t>
    <rPh sb="0" eb="2">
      <t>ヒョウジュン</t>
    </rPh>
    <rPh sb="2" eb="4">
      <t>リヨウ</t>
    </rPh>
    <rPh sb="4" eb="6">
      <t>キカン</t>
    </rPh>
    <rPh sb="6" eb="8">
      <t>チョウカ</t>
    </rPh>
    <rPh sb="8" eb="10">
      <t>ゲンザン</t>
    </rPh>
    <phoneticPr fontId="5"/>
  </si>
  <si>
    <t>定員規模（多機能型の場合は他のサービスの定員を含めた総定員）</t>
    <rPh sb="0" eb="2">
      <t>テイイン</t>
    </rPh>
    <rPh sb="2" eb="4">
      <t>キボ</t>
    </rPh>
    <rPh sb="5" eb="8">
      <t>タキノウ</t>
    </rPh>
    <rPh sb="8" eb="9">
      <t>ガタ</t>
    </rPh>
    <rPh sb="10" eb="12">
      <t>バアイ</t>
    </rPh>
    <rPh sb="13" eb="14">
      <t>ホカ</t>
    </rPh>
    <rPh sb="20" eb="22">
      <t>テイイン</t>
    </rPh>
    <rPh sb="23" eb="24">
      <t>フク</t>
    </rPh>
    <rPh sb="26" eb="29">
      <t>ソウテイイン</t>
    </rPh>
    <phoneticPr fontId="5"/>
  </si>
  <si>
    <t>定員規模（多機能型の場合は他のサービスの定員を含めた総定員）</t>
    <rPh sb="0" eb="2">
      <t>テイイン</t>
    </rPh>
    <rPh sb="2" eb="4">
      <t>キボ</t>
    </rPh>
    <phoneticPr fontId="5"/>
  </si>
  <si>
    <t>（</t>
    <phoneticPr fontId="5"/>
  </si>
  <si>
    <t>）</t>
    <phoneticPr fontId="5"/>
  </si>
  <si>
    <t>従たる事業所の有無</t>
    <rPh sb="0" eb="1">
      <t>ジュウ</t>
    </rPh>
    <rPh sb="3" eb="6">
      <t>ジギョウショ</t>
    </rPh>
    <rPh sb="7" eb="9">
      <t>ウム</t>
    </rPh>
    <phoneticPr fontId="5"/>
  </si>
  <si>
    <t>従たる事業所の名称</t>
    <rPh sb="0" eb="1">
      <t>ジュウ</t>
    </rPh>
    <rPh sb="3" eb="6">
      <t>ジギョウショ</t>
    </rPh>
    <rPh sb="7" eb="9">
      <t>メイショウ</t>
    </rPh>
    <phoneticPr fontId="5"/>
  </si>
  <si>
    <t xml:space="preserve">            ＝　届出書の完成</t>
    <rPh sb="14" eb="16">
      <t>トドケデ</t>
    </rPh>
    <rPh sb="16" eb="17">
      <t>ショ</t>
    </rPh>
    <rPh sb="18" eb="20">
      <t>カンセイ</t>
    </rPh>
    <phoneticPr fontId="5"/>
  </si>
  <si>
    <t>地域移行支援</t>
    <rPh sb="0" eb="6">
      <t>チイキイコウシエン</t>
    </rPh>
    <phoneticPr fontId="5"/>
  </si>
  <si>
    <t>就労定着支援</t>
    <rPh sb="0" eb="2">
      <t>シュウロウ</t>
    </rPh>
    <rPh sb="2" eb="4">
      <t>テイチャク</t>
    </rPh>
    <rPh sb="4" eb="6">
      <t>シエン</t>
    </rPh>
    <phoneticPr fontId="5"/>
  </si>
  <si>
    <t>自立生活援助</t>
    <rPh sb="0" eb="6">
      <t>ジリツセイカツエンジョ</t>
    </rPh>
    <phoneticPr fontId="5"/>
  </si>
  <si>
    <t>　１　なし　　２　あり</t>
  </si>
  <si>
    <t>就労定着支援</t>
    <rPh sb="0" eb="6">
      <t>シュウロウテイチャクシエン</t>
    </rPh>
    <phoneticPr fontId="5"/>
  </si>
  <si>
    <t>１　該当　　２　非該当</t>
    <rPh sb="2" eb="4">
      <t>ガイトウ</t>
    </rPh>
    <rPh sb="8" eb="11">
      <t>ヒガイトウ</t>
    </rPh>
    <phoneticPr fontId="5"/>
  </si>
  <si>
    <t>１　非該当　　２　該当</t>
    <rPh sb="2" eb="5">
      <t>ヒガイトウ</t>
    </rPh>
    <rPh sb="9" eb="11">
      <t>ガイトウ</t>
    </rPh>
    <phoneticPr fontId="5"/>
  </si>
  <si>
    <t>指定管理者制度適用区分</t>
    <rPh sb="0" eb="2">
      <t>シテイ</t>
    </rPh>
    <rPh sb="2" eb="5">
      <t>カンリシャ</t>
    </rPh>
    <rPh sb="5" eb="7">
      <t>セイド</t>
    </rPh>
    <rPh sb="7" eb="9">
      <t>テキヨウ</t>
    </rPh>
    <rPh sb="9" eb="11">
      <t>クブン</t>
    </rPh>
    <phoneticPr fontId="5"/>
  </si>
  <si>
    <t>短時間利用減算</t>
    <rPh sb="0" eb="3">
      <t>タンジカン</t>
    </rPh>
    <rPh sb="3" eb="5">
      <t>リヨウ</t>
    </rPh>
    <rPh sb="5" eb="7">
      <t>ゲンザン</t>
    </rPh>
    <phoneticPr fontId="5"/>
  </si>
  <si>
    <t>　１　なし　　２　Ⅰ　　３　Ⅱ</t>
  </si>
  <si>
    <t>１　福祉型
２　医療型
３　福祉型(強化)</t>
    <rPh sb="2" eb="5">
      <t>フクシガタ</t>
    </rPh>
    <rPh sb="9" eb="11">
      <t>イリョウ</t>
    </rPh>
    <rPh sb="11" eb="12">
      <t>ガタ</t>
    </rPh>
    <rPh sb="16" eb="19">
      <t>フクシガタ</t>
    </rPh>
    <rPh sb="20" eb="22">
      <t>キョウカ</t>
    </rPh>
    <phoneticPr fontId="5"/>
  </si>
  <si>
    <t>個別計画訓練支援加算</t>
    <rPh sb="0" eb="2">
      <t>コベツ</t>
    </rPh>
    <rPh sb="2" eb="4">
      <t>ケイカク</t>
    </rPh>
    <rPh sb="4" eb="6">
      <t>クンレン</t>
    </rPh>
    <rPh sb="6" eb="8">
      <t>シエン</t>
    </rPh>
    <rPh sb="8" eb="10">
      <t>カサン</t>
    </rPh>
    <phoneticPr fontId="5"/>
  </si>
  <si>
    <t>就労定着率区分</t>
    <rPh sb="0" eb="2">
      <t>シュウロウ</t>
    </rPh>
    <rPh sb="2" eb="4">
      <t>テイチャク</t>
    </rPh>
    <rPh sb="4" eb="5">
      <t>リツ</t>
    </rPh>
    <rPh sb="5" eb="7">
      <t>クブン</t>
    </rPh>
    <phoneticPr fontId="5"/>
  </si>
  <si>
    <t>①30年度体制届①(竹中).xls の互換性レポート</t>
  </si>
  <si>
    <t>2018/3/31 20:39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</si>
  <si>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</si>
  <si>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機能の大幅な損失</t>
  </si>
  <si>
    <t>出現数</t>
  </si>
  <si>
    <t>バージョン</t>
  </si>
  <si>
    <t>このブック内の一部のセルには、他のワークシートの値を参照するデータ入力規則が設定されています。このようなデータ入力規則は保存されません。</t>
  </si>
  <si>
    <t>チェックシート'!Q56</t>
  </si>
  <si>
    <t>チェックシート'!O56</t>
  </si>
  <si>
    <t>Excel 97-2003</t>
  </si>
  <si>
    <t>様式第1号'!C6:P6</t>
  </si>
  <si>
    <t>別紙1（その1）'!L4:Y4</t>
  </si>
  <si>
    <t>別紙1（その3）'!AB65:AB66</t>
  </si>
  <si>
    <t>別紙1（その3）'!S17:W22</t>
  </si>
  <si>
    <t>別紙1（その3）'!S14:W15</t>
  </si>
  <si>
    <t>別紙1（その3）'!R8:R22</t>
  </si>
  <si>
    <t>別紙1（その3）'!S8:W12</t>
  </si>
  <si>
    <t>別紙1（その3）'!K29:AX56</t>
  </si>
  <si>
    <t>別紙1（その3）'!L4:Y4</t>
  </si>
  <si>
    <t>別紙1（その3）'!AN19:AS22</t>
  </si>
  <si>
    <t>別紙2-1(訪問系）'!K7:X7</t>
  </si>
  <si>
    <t>別紙2-1(訪問系）'!H13:J28</t>
  </si>
  <si>
    <t>別紙2-2（訪問系を除くサービス）'!H16:J28</t>
  </si>
  <si>
    <t>別紙2-2（訪問系を除くサービス）'!H13:J14</t>
  </si>
  <si>
    <t>別紙3-5'!Q7:AE7</t>
  </si>
  <si>
    <t>別紙4-1 '!P31:Q31</t>
  </si>
  <si>
    <t>別紙4-3'!P31:Q31</t>
  </si>
  <si>
    <t>別紙4-5'!P31:Q31</t>
  </si>
  <si>
    <t>再現性の低下</t>
  </si>
  <si>
    <t>このブックのいくつかの数式は、現在閉じている他のブックにリンクされています。 以前のバージョンの Excel では、リンク先のブックを開いていないときにこれらの数式を再計算すると、255 文字を超える部分は返されません。</t>
  </si>
  <si>
    <t>41
定義された名前</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</si>
  <si>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</si>
  <si>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平均工賃月額区分</t>
    <rPh sb="0" eb="2">
      <t>ヘイキン</t>
    </rPh>
    <rPh sb="2" eb="4">
      <t>コウチン</t>
    </rPh>
    <rPh sb="4" eb="6">
      <t>ゲツガク</t>
    </rPh>
    <rPh sb="6" eb="8">
      <t>クブン</t>
    </rPh>
    <phoneticPr fontId="5"/>
  </si>
  <si>
    <t>就労定着支援利用者数</t>
    <rPh sb="0" eb="2">
      <t>シュウロウ</t>
    </rPh>
    <rPh sb="2" eb="4">
      <t>テイチャク</t>
    </rPh>
    <rPh sb="4" eb="6">
      <t>シエン</t>
    </rPh>
    <rPh sb="6" eb="8">
      <t>リヨウ</t>
    </rPh>
    <rPh sb="8" eb="9">
      <t>シャ</t>
    </rPh>
    <rPh sb="9" eb="10">
      <t>スウ</t>
    </rPh>
    <phoneticPr fontId="5"/>
  </si>
  <si>
    <t>職場適応援助者養成研修修了者配置体制</t>
    <rPh sb="0" eb="2">
      <t>ショクバ</t>
    </rPh>
    <rPh sb="2" eb="4">
      <t>テキオウ</t>
    </rPh>
    <rPh sb="4" eb="7">
      <t>エンジョシャ</t>
    </rPh>
    <rPh sb="7" eb="9">
      <t>ヨウセイ</t>
    </rPh>
    <rPh sb="9" eb="11">
      <t>ケンシュウ</t>
    </rPh>
    <rPh sb="11" eb="13">
      <t>シュウリョウ</t>
    </rPh>
    <rPh sb="13" eb="14">
      <t>シャ</t>
    </rPh>
    <rPh sb="14" eb="16">
      <t>ハイチ</t>
    </rPh>
    <rPh sb="16" eb="18">
      <t>タイセイ</t>
    </rPh>
    <phoneticPr fontId="5"/>
  </si>
  <si>
    <t>標準期間超過</t>
    <rPh sb="0" eb="2">
      <t>ヒョウジュン</t>
    </rPh>
    <rPh sb="2" eb="4">
      <t>キカン</t>
    </rPh>
    <rPh sb="4" eb="6">
      <t>チョウカ</t>
    </rPh>
    <phoneticPr fontId="5"/>
  </si>
  <si>
    <t>施設区分</t>
    <rPh sb="0" eb="2">
      <t>シセツ</t>
    </rPh>
    <rPh sb="2" eb="4">
      <t>クブン</t>
    </rPh>
    <phoneticPr fontId="5"/>
  </si>
  <si>
    <t>地域相談支援</t>
    <rPh sb="0" eb="2">
      <t>チイキ</t>
    </rPh>
    <rPh sb="2" eb="4">
      <t>ソウダン</t>
    </rPh>
    <rPh sb="4" eb="6">
      <t>シエン</t>
    </rPh>
    <phoneticPr fontId="5"/>
  </si>
  <si>
    <t>　１　利用者数が20人以下　　
　２　利用者数が21人以上40人以下
　３　利用者数が41人以上</t>
    <rPh sb="3" eb="5">
      <t>リヨウ</t>
    </rPh>
    <rPh sb="5" eb="6">
      <t>シャ</t>
    </rPh>
    <rPh sb="6" eb="7">
      <t>スウ</t>
    </rPh>
    <rPh sb="10" eb="11">
      <t>ニン</t>
    </rPh>
    <rPh sb="11" eb="13">
      <t>イカ</t>
    </rPh>
    <rPh sb="20" eb="23">
      <t>リヨウシャ</t>
    </rPh>
    <rPh sb="23" eb="24">
      <t>スウ</t>
    </rPh>
    <rPh sb="27" eb="30">
      <t>ニンイジョウ</t>
    </rPh>
    <rPh sb="32" eb="35">
      <t>ニンイカ</t>
    </rPh>
    <rPh sb="40" eb="43">
      <t>リヨウシャ</t>
    </rPh>
    <rPh sb="43" eb="44">
      <t>スウ</t>
    </rPh>
    <rPh sb="47" eb="50">
      <t>ニンイジョウ</t>
    </rPh>
    <phoneticPr fontId="5"/>
  </si>
  <si>
    <t>サービス管理責任者欠如減算</t>
    <rPh sb="12" eb="13">
      <t>サン</t>
    </rPh>
    <phoneticPr fontId="5"/>
  </si>
  <si>
    <t>日中</t>
    <rPh sb="0" eb="2">
      <t>ニッチュウ</t>
    </rPh>
    <phoneticPr fontId="5"/>
  </si>
  <si>
    <t>夜勤職員加配加算</t>
    <rPh sb="0" eb="2">
      <t>ヤキン</t>
    </rPh>
    <rPh sb="2" eb="4">
      <t>ショクイン</t>
    </rPh>
    <rPh sb="4" eb="6">
      <t>カハイ</t>
    </rPh>
    <rPh sb="6" eb="8">
      <t>カサン</t>
    </rPh>
    <phoneticPr fontId="5"/>
  </si>
  <si>
    <t>サービス管理責任者欠如減算</t>
    <rPh sb="4" eb="9">
      <t>カンリセキニンシャ</t>
    </rPh>
    <rPh sb="9" eb="11">
      <t>ケツジョ</t>
    </rPh>
    <rPh sb="11" eb="12">
      <t>ゲン</t>
    </rPh>
    <rPh sb="12" eb="13">
      <t>サン</t>
    </rPh>
    <phoneticPr fontId="5"/>
  </si>
  <si>
    <t>夜勤職員加配加算(日中のみ)</t>
    <rPh sb="0" eb="2">
      <t>ヤキン</t>
    </rPh>
    <rPh sb="2" eb="4">
      <t>ショクイン</t>
    </rPh>
    <rPh sb="4" eb="6">
      <t>カハイ</t>
    </rPh>
    <rPh sb="6" eb="8">
      <t>カサン</t>
    </rPh>
    <rPh sb="9" eb="11">
      <t>ニッチュウ</t>
    </rPh>
    <phoneticPr fontId="5"/>
  </si>
  <si>
    <t>精神障害者地域移行特別加算</t>
    <rPh sb="0" eb="2">
      <t>セイシン</t>
    </rPh>
    <rPh sb="2" eb="5">
      <t>ショウガイシャ</t>
    </rPh>
    <rPh sb="5" eb="7">
      <t>チイキ</t>
    </rPh>
    <rPh sb="7" eb="9">
      <t>イコウ</t>
    </rPh>
    <rPh sb="9" eb="11">
      <t>トクベツ</t>
    </rPh>
    <rPh sb="11" eb="13">
      <t>カサン</t>
    </rPh>
    <phoneticPr fontId="5"/>
  </si>
  <si>
    <t>強度行動障害者地域移行特別加算</t>
    <rPh sb="0" eb="2">
      <t>キョウド</t>
    </rPh>
    <rPh sb="2" eb="4">
      <t>コウドウ</t>
    </rPh>
    <rPh sb="4" eb="7">
      <t>ショウガイシャ</t>
    </rPh>
    <rPh sb="7" eb="9">
      <t>チイキ</t>
    </rPh>
    <rPh sb="9" eb="11">
      <t>イコウ</t>
    </rPh>
    <rPh sb="11" eb="13">
      <t>トクベツ</t>
    </rPh>
    <rPh sb="13" eb="15">
      <t>カサン</t>
    </rPh>
    <phoneticPr fontId="5"/>
  </si>
  <si>
    <t>別紙1（その1）　（一覧表・介護）</t>
    <rPh sb="0" eb="2">
      <t>ベッシ</t>
    </rPh>
    <rPh sb="10" eb="12">
      <t>イチラン</t>
    </rPh>
    <rPh sb="12" eb="13">
      <t>ヒョウ</t>
    </rPh>
    <rPh sb="14" eb="16">
      <t>カイゴ</t>
    </rPh>
    <phoneticPr fontId="5"/>
  </si>
  <si>
    <t>別紙1（その2）　（一覧表・訓練・相談）</t>
    <rPh sb="0" eb="2">
      <t>ベッシ</t>
    </rPh>
    <rPh sb="10" eb="12">
      <t>イチラン</t>
    </rPh>
    <rPh sb="12" eb="13">
      <t>ヒョウ</t>
    </rPh>
    <rPh sb="14" eb="16">
      <t>クンレン</t>
    </rPh>
    <phoneticPr fontId="5"/>
  </si>
  <si>
    <t>７級地</t>
    <rPh sb="1" eb="2">
      <t>キュウ</t>
    </rPh>
    <rPh sb="2" eb="3">
      <t>チ</t>
    </rPh>
    <phoneticPr fontId="5"/>
  </si>
  <si>
    <t>別紙7-1（福祉専門職員）</t>
    <rPh sb="0" eb="2">
      <t>ベッシ</t>
    </rPh>
    <rPh sb="6" eb="8">
      <t>フクシ</t>
    </rPh>
    <rPh sb="8" eb="10">
      <t>センモン</t>
    </rPh>
    <rPh sb="10" eb="12">
      <t>ショクイン</t>
    </rPh>
    <phoneticPr fontId="5"/>
  </si>
  <si>
    <t>別紙7-2（福祉専門職員）共生型短期入所</t>
    <rPh sb="0" eb="2">
      <t>ベッシ</t>
    </rPh>
    <rPh sb="6" eb="8">
      <t>フクシ</t>
    </rPh>
    <rPh sb="8" eb="10">
      <t>センモン</t>
    </rPh>
    <rPh sb="10" eb="12">
      <t>ショクイン</t>
    </rPh>
    <rPh sb="13" eb="16">
      <t>キョウセイガタ</t>
    </rPh>
    <rPh sb="16" eb="18">
      <t>タンキ</t>
    </rPh>
    <rPh sb="18" eb="20">
      <t>ニュウショ</t>
    </rPh>
    <phoneticPr fontId="5"/>
  </si>
  <si>
    <t>　</t>
    <phoneticPr fontId="5"/>
  </si>
  <si>
    <t>６：１</t>
    <phoneticPr fontId="5"/>
  </si>
  <si>
    <t>１０：１</t>
    <phoneticPr fontId="5"/>
  </si>
  <si>
    <t>8月</t>
    <phoneticPr fontId="5"/>
  </si>
  <si>
    <t>2月</t>
    <phoneticPr fontId="5"/>
  </si>
  <si>
    <t>3月</t>
    <phoneticPr fontId="5"/>
  </si>
  <si>
    <t>夜勤職員配置体制加算の算定に必要な夜間の職員数</t>
    <phoneticPr fontId="5"/>
  </si>
  <si>
    <t>Ⅱ</t>
    <phoneticPr fontId="5"/>
  </si>
  <si>
    <t>Ⅴ</t>
    <phoneticPr fontId="5"/>
  </si>
  <si>
    <t>Ⅸ</t>
    <phoneticPr fontId="5"/>
  </si>
  <si>
    <t>Ⅹ</t>
    <phoneticPr fontId="5"/>
  </si>
  <si>
    <t>I</t>
    <phoneticPr fontId="5"/>
  </si>
  <si>
    <t>Ⅶ</t>
    <phoneticPr fontId="5"/>
  </si>
  <si>
    <r>
      <t>KK</t>
    </r>
    <r>
      <rPr>
        <sz val="11"/>
        <rFont val="ＭＳ Ｐゴシック"/>
        <family val="3"/>
        <charset val="128"/>
      </rPr>
      <t>_06</t>
    </r>
    <phoneticPr fontId="5"/>
  </si>
  <si>
    <t>I</t>
    <phoneticPr fontId="5"/>
  </si>
  <si>
    <t>Ⅱ</t>
    <phoneticPr fontId="5"/>
  </si>
  <si>
    <t>Ⅲ</t>
    <phoneticPr fontId="5"/>
  </si>
  <si>
    <t>Ⅴ</t>
    <phoneticPr fontId="5"/>
  </si>
  <si>
    <t>Ⅵ</t>
    <phoneticPr fontId="5"/>
  </si>
  <si>
    <t>Ⅶ</t>
    <phoneticPr fontId="5"/>
  </si>
  <si>
    <t>Ⅷ</t>
    <phoneticPr fontId="5"/>
  </si>
  <si>
    <t>Ⅸ</t>
    <phoneticPr fontId="5"/>
  </si>
  <si>
    <t>Ⅹ</t>
    <phoneticPr fontId="5"/>
  </si>
  <si>
    <r>
      <t>1</t>
    </r>
    <r>
      <rPr>
        <sz val="11"/>
        <rFont val="ＭＳ Ｐゴシック"/>
        <family val="3"/>
        <charset val="128"/>
      </rPr>
      <t>0～20</t>
    </r>
    <phoneticPr fontId="5"/>
  </si>
  <si>
    <t>21～30</t>
    <phoneticPr fontId="5"/>
  </si>
  <si>
    <t>31～40</t>
    <phoneticPr fontId="5"/>
  </si>
  <si>
    <t>41～60</t>
    <phoneticPr fontId="5"/>
  </si>
  <si>
    <t>61～100</t>
    <phoneticPr fontId="5"/>
  </si>
  <si>
    <t>101～140</t>
    <phoneticPr fontId="5"/>
  </si>
  <si>
    <t>141～180</t>
    <phoneticPr fontId="5"/>
  </si>
  <si>
    <t>Ⅰ～Ⅲの</t>
    <phoneticPr fontId="5"/>
  </si>
  <si>
    <t>I</t>
    <phoneticPr fontId="5"/>
  </si>
  <si>
    <t>Ⅳ</t>
    <phoneticPr fontId="5"/>
  </si>
  <si>
    <t>Ⅵ</t>
    <phoneticPr fontId="5"/>
  </si>
  <si>
    <t>Ⅷ</t>
    <phoneticPr fontId="5"/>
  </si>
  <si>
    <t>8月</t>
    <phoneticPr fontId="5"/>
  </si>
  <si>
    <t>２月</t>
    <phoneticPr fontId="5"/>
  </si>
  <si>
    <t>３月</t>
    <phoneticPr fontId="5"/>
  </si>
  <si>
    <t>▲</t>
  </si>
  <si>
    <t>介護給付費等算定に係る体制等に関する届出書　</t>
    <phoneticPr fontId="5"/>
  </si>
  <si>
    <t>チェックシート</t>
    <phoneticPr fontId="5"/>
  </si>
  <si>
    <t>事業所指定
申請時
・
毎年4月
（前年度実績によるサービス費の見直し）
・
加算内容変更時</t>
    <phoneticPr fontId="5"/>
  </si>
  <si>
    <t>別紙21（目標工賃達成指導員）</t>
    <rPh sb="0" eb="2">
      <t>ベッシ</t>
    </rPh>
    <rPh sb="5" eb="7">
      <t>モクヒョウ</t>
    </rPh>
    <rPh sb="7" eb="9">
      <t>コウチン</t>
    </rPh>
    <rPh sb="9" eb="11">
      <t>タッセイ</t>
    </rPh>
    <rPh sb="11" eb="14">
      <t>シドウイン</t>
    </rPh>
    <phoneticPr fontId="5"/>
  </si>
  <si>
    <t>別紙24（延長支援加算体制）</t>
    <rPh sb="0" eb="2">
      <t>ベッシ</t>
    </rPh>
    <rPh sb="5" eb="7">
      <t>エンチョウ</t>
    </rPh>
    <rPh sb="7" eb="9">
      <t>シエン</t>
    </rPh>
    <rPh sb="9" eb="11">
      <t>カサン</t>
    </rPh>
    <rPh sb="11" eb="13">
      <t>タイセイ</t>
    </rPh>
    <phoneticPr fontId="5"/>
  </si>
  <si>
    <t>別紙25-1（送迎加算・生活介護）</t>
    <rPh sb="0" eb="2">
      <t>ベッシ</t>
    </rPh>
    <rPh sb="7" eb="9">
      <t>ソウゲイ</t>
    </rPh>
    <rPh sb="9" eb="11">
      <t>カサン</t>
    </rPh>
    <rPh sb="12" eb="14">
      <t>セイカツ</t>
    </rPh>
    <rPh sb="14" eb="16">
      <t>カイゴ</t>
    </rPh>
    <phoneticPr fontId="5"/>
  </si>
  <si>
    <t>別紙27-2（通勤者生活支援加算・自立訓練）</t>
    <rPh sb="0" eb="2">
      <t>ベッシ</t>
    </rPh>
    <rPh sb="17" eb="19">
      <t>ジリツ</t>
    </rPh>
    <rPh sb="19" eb="21">
      <t>クンレン</t>
    </rPh>
    <phoneticPr fontId="5"/>
  </si>
  <si>
    <t>別紙30（移行準備支援体制加算）</t>
    <rPh sb="0" eb="2">
      <t>ベッシ</t>
    </rPh>
    <rPh sb="5" eb="7">
      <t>イコウ</t>
    </rPh>
    <rPh sb="7" eb="9">
      <t>ジュンビ</t>
    </rPh>
    <rPh sb="9" eb="11">
      <t>シエン</t>
    </rPh>
    <rPh sb="11" eb="13">
      <t>タイセイ</t>
    </rPh>
    <rPh sb="13" eb="15">
      <t>カサン</t>
    </rPh>
    <phoneticPr fontId="5"/>
  </si>
  <si>
    <t>別紙31 （夜間支援等体制加算　ＧＨ）</t>
    <rPh sb="10" eb="11">
      <t>トウ</t>
    </rPh>
    <phoneticPr fontId="5"/>
  </si>
  <si>
    <t>別紙32 （夜間支援等体制加算　宿泊型自立訓練）</t>
    <rPh sb="0" eb="2">
      <t>ベッシ</t>
    </rPh>
    <rPh sb="6" eb="8">
      <t>ヤカン</t>
    </rPh>
    <rPh sb="8" eb="10">
      <t>シエン</t>
    </rPh>
    <rPh sb="10" eb="11">
      <t>トウ</t>
    </rPh>
    <rPh sb="11" eb="13">
      <t>タイセイ</t>
    </rPh>
    <rPh sb="13" eb="15">
      <t>カサン</t>
    </rPh>
    <rPh sb="16" eb="19">
      <t>シュクハクガタ</t>
    </rPh>
    <rPh sb="19" eb="21">
      <t>ジリツ</t>
    </rPh>
    <rPh sb="21" eb="23">
      <t>クンレン</t>
    </rPh>
    <phoneticPr fontId="5"/>
  </si>
  <si>
    <t>別紙34 （開所時間減算・生活介護）</t>
    <rPh sb="6" eb="8">
      <t>カイショ</t>
    </rPh>
    <rPh sb="8" eb="10">
      <t>ジカン</t>
    </rPh>
    <rPh sb="10" eb="12">
      <t>ゲンサン</t>
    </rPh>
    <rPh sb="13" eb="15">
      <t>セイカツ</t>
    </rPh>
    <rPh sb="15" eb="17">
      <t>カイゴ</t>
    </rPh>
    <phoneticPr fontId="5"/>
  </si>
  <si>
    <t>別紙36 (重度障害者支援加算・生活介護）</t>
    <rPh sb="0" eb="2">
      <t>ベッシ</t>
    </rPh>
    <rPh sb="6" eb="8">
      <t>ジュウド</t>
    </rPh>
    <rPh sb="8" eb="10">
      <t>ショウガイ</t>
    </rPh>
    <rPh sb="10" eb="11">
      <t>シャ</t>
    </rPh>
    <rPh sb="11" eb="13">
      <t>シエン</t>
    </rPh>
    <rPh sb="13" eb="15">
      <t>カサン</t>
    </rPh>
    <rPh sb="16" eb="18">
      <t>セイカツ</t>
    </rPh>
    <rPh sb="18" eb="20">
      <t>カイゴ</t>
    </rPh>
    <phoneticPr fontId="5"/>
  </si>
  <si>
    <t>別紙37　(個別計画訓練支援加算)</t>
    <rPh sb="0" eb="2">
      <t>ベッシ</t>
    </rPh>
    <rPh sb="6" eb="8">
      <t>コベツ</t>
    </rPh>
    <rPh sb="8" eb="10">
      <t>ケイカク</t>
    </rPh>
    <rPh sb="10" eb="12">
      <t>クンレン</t>
    </rPh>
    <rPh sb="12" eb="14">
      <t>シエン</t>
    </rPh>
    <rPh sb="14" eb="16">
      <t>カサン</t>
    </rPh>
    <phoneticPr fontId="5"/>
  </si>
  <si>
    <t>別紙38　(就労移行支援に係る基本報酬の
　　　　　　算定区分に関する届出書)</t>
    <rPh sb="0" eb="2">
      <t>ベッシ</t>
    </rPh>
    <rPh sb="6" eb="8">
      <t>シュウロウ</t>
    </rPh>
    <rPh sb="8" eb="10">
      <t>イコウ</t>
    </rPh>
    <rPh sb="10" eb="12">
      <t>シエン</t>
    </rPh>
    <rPh sb="13" eb="14">
      <t>カカ</t>
    </rPh>
    <rPh sb="15" eb="17">
      <t>キホン</t>
    </rPh>
    <rPh sb="17" eb="19">
      <t>ホウシュウ</t>
    </rPh>
    <rPh sb="27" eb="29">
      <t>サンテイ</t>
    </rPh>
    <rPh sb="29" eb="31">
      <t>クブン</t>
    </rPh>
    <rPh sb="32" eb="33">
      <t>カン</t>
    </rPh>
    <rPh sb="35" eb="38">
      <t>トドケデショ</t>
    </rPh>
    <phoneticPr fontId="5"/>
  </si>
  <si>
    <t>別紙38別添　(就労定着者の状況）</t>
    <rPh sb="4" eb="6">
      <t>ベッテン</t>
    </rPh>
    <rPh sb="8" eb="10">
      <t>シュウロウ</t>
    </rPh>
    <rPh sb="10" eb="12">
      <t>テイチャク</t>
    </rPh>
    <rPh sb="12" eb="13">
      <t>シャ</t>
    </rPh>
    <rPh sb="14" eb="16">
      <t>ジョウキョウ</t>
    </rPh>
    <phoneticPr fontId="5"/>
  </si>
  <si>
    <t>別紙40　(賃金向上達成指導員配置加算)</t>
    <rPh sb="0" eb="2">
      <t>ベッシ</t>
    </rPh>
    <rPh sb="6" eb="8">
      <t>チンギン</t>
    </rPh>
    <rPh sb="8" eb="10">
      <t>コウジョウ</t>
    </rPh>
    <rPh sb="10" eb="12">
      <t>タッセイ</t>
    </rPh>
    <rPh sb="12" eb="15">
      <t>シドウイン</t>
    </rPh>
    <rPh sb="15" eb="17">
      <t>ハイチ</t>
    </rPh>
    <rPh sb="17" eb="19">
      <t>カサン</t>
    </rPh>
    <phoneticPr fontId="5"/>
  </si>
  <si>
    <t>別紙42　(就労定着支援に係る基本報酬の
              算定区分に係る届出書）</t>
    <rPh sb="0" eb="2">
      <t>ベッシ</t>
    </rPh>
    <rPh sb="8" eb="10">
      <t>テイチャク</t>
    </rPh>
    <phoneticPr fontId="5"/>
  </si>
  <si>
    <t>別紙42別添１　(就労継続者の状況)</t>
    <rPh sb="0" eb="2">
      <t>ベッシ</t>
    </rPh>
    <rPh sb="4" eb="6">
      <t>ベッテン</t>
    </rPh>
    <rPh sb="9" eb="11">
      <t>シュウロウ</t>
    </rPh>
    <rPh sb="11" eb="13">
      <t>ケイゾク</t>
    </rPh>
    <rPh sb="13" eb="14">
      <t>シャ</t>
    </rPh>
    <rPh sb="15" eb="17">
      <t>ジョウキョウ</t>
    </rPh>
    <phoneticPr fontId="5"/>
  </si>
  <si>
    <t>別紙42別添２　(就労継続者の状況)新規用</t>
    <rPh sb="0" eb="2">
      <t>ベッシ</t>
    </rPh>
    <rPh sb="4" eb="6">
      <t>ベッテン</t>
    </rPh>
    <rPh sb="9" eb="11">
      <t>シュウロウ</t>
    </rPh>
    <rPh sb="11" eb="13">
      <t>ケイゾク</t>
    </rPh>
    <rPh sb="13" eb="14">
      <t>シャ</t>
    </rPh>
    <rPh sb="15" eb="17">
      <t>ジョウキョウ</t>
    </rPh>
    <rPh sb="18" eb="20">
      <t>シンキ</t>
    </rPh>
    <rPh sb="20" eb="21">
      <t>ヨウ</t>
    </rPh>
    <phoneticPr fontId="5"/>
  </si>
  <si>
    <t>別紙43　(就労定着実績体制加算)</t>
    <rPh sb="0" eb="2">
      <t>ベッシ</t>
    </rPh>
    <rPh sb="6" eb="8">
      <t>シュウロウ</t>
    </rPh>
    <rPh sb="8" eb="10">
      <t>テイチャク</t>
    </rPh>
    <rPh sb="10" eb="12">
      <t>ジッセキ</t>
    </rPh>
    <rPh sb="12" eb="14">
      <t>タイセイ</t>
    </rPh>
    <rPh sb="14" eb="16">
      <t>カサン</t>
    </rPh>
    <phoneticPr fontId="5"/>
  </si>
  <si>
    <t>別紙46　（社会生活支援特別加算）</t>
    <rPh sb="0" eb="2">
      <t>ベッシ</t>
    </rPh>
    <rPh sb="6" eb="10">
      <t>シャカイセイカツ</t>
    </rPh>
    <rPh sb="10" eb="12">
      <t>シエン</t>
    </rPh>
    <rPh sb="12" eb="14">
      <t>トクベツ</t>
    </rPh>
    <rPh sb="14" eb="16">
      <t>カサン</t>
    </rPh>
    <phoneticPr fontId="5"/>
  </si>
  <si>
    <t>別紙47　(夜勤職員加配加算)</t>
    <rPh sb="0" eb="2">
      <t>ベッシ</t>
    </rPh>
    <rPh sb="6" eb="8">
      <t>ヤキン</t>
    </rPh>
    <rPh sb="8" eb="10">
      <t>ショクイン</t>
    </rPh>
    <rPh sb="10" eb="12">
      <t>カハイ</t>
    </rPh>
    <rPh sb="12" eb="14">
      <t>カサン</t>
    </rPh>
    <phoneticPr fontId="5"/>
  </si>
  <si>
    <t>地域移行支援</t>
    <phoneticPr fontId="5"/>
  </si>
  <si>
    <t>就労定着支援</t>
    <phoneticPr fontId="5"/>
  </si>
  <si>
    <t>自立生活援助</t>
    <phoneticPr fontId="5"/>
  </si>
  <si>
    <t>※重度障害者等包括支援は介護給付算定に係る体制等に関する届出書の提出の必要はありません。</t>
    <rPh sb="1" eb="3">
      <t>ジュウド</t>
    </rPh>
    <rPh sb="3" eb="5">
      <t>ショウガイ</t>
    </rPh>
    <rPh sb="5" eb="6">
      <t>シャ</t>
    </rPh>
    <rPh sb="6" eb="7">
      <t>トウ</t>
    </rPh>
    <rPh sb="7" eb="9">
      <t>ホウカツ</t>
    </rPh>
    <rPh sb="9" eb="11">
      <t>シエン</t>
    </rPh>
    <rPh sb="12" eb="14">
      <t>カイゴ</t>
    </rPh>
    <rPh sb="14" eb="16">
      <t>キュウフ</t>
    </rPh>
    <rPh sb="16" eb="18">
      <t>サンテイ</t>
    </rPh>
    <rPh sb="19" eb="20">
      <t>カカ</t>
    </rPh>
    <rPh sb="21" eb="23">
      <t>タイセイ</t>
    </rPh>
    <rPh sb="23" eb="24">
      <t>トウ</t>
    </rPh>
    <rPh sb="25" eb="26">
      <t>カン</t>
    </rPh>
    <rPh sb="28" eb="30">
      <t>トドケデ</t>
    </rPh>
    <rPh sb="30" eb="31">
      <t>ショ</t>
    </rPh>
    <rPh sb="32" eb="34">
      <t>テイシュツ</t>
    </rPh>
    <rPh sb="35" eb="37">
      <t>ヒツヨウ</t>
    </rPh>
    <phoneticPr fontId="5"/>
  </si>
  <si>
    <t>～</t>
    <phoneticPr fontId="5"/>
  </si>
  <si>
    <t>日中サービス支援型共同生活援助</t>
    <rPh sb="0" eb="2">
      <t>ニッチュウ</t>
    </rPh>
    <rPh sb="6" eb="9">
      <t>シエンガタ</t>
    </rPh>
    <rPh sb="9" eb="11">
      <t>キョウドウ</t>
    </rPh>
    <rPh sb="11" eb="13">
      <t>セイカツ</t>
    </rPh>
    <rPh sb="13" eb="15">
      <t>エンジョ</t>
    </rPh>
    <phoneticPr fontId="5"/>
  </si>
  <si>
    <t>8月</t>
    <phoneticPr fontId="5"/>
  </si>
  <si>
    <t>9月</t>
    <phoneticPr fontId="5"/>
  </si>
  <si>
    <t>２月</t>
    <phoneticPr fontId="5"/>
  </si>
  <si>
    <t>３月</t>
    <phoneticPr fontId="5"/>
  </si>
  <si>
    <t>　</t>
    <phoneticPr fontId="5"/>
  </si>
  <si>
    <t>　　となります。</t>
    <phoneticPr fontId="5"/>
  </si>
  <si>
    <t>別紙3-5（人員基準確認・ＧＨ包括・外部)</t>
    <rPh sb="0" eb="2">
      <t>ベッシ</t>
    </rPh>
    <rPh sb="6" eb="8">
      <t>ジンイン</t>
    </rPh>
    <rPh sb="8" eb="10">
      <t>キジュン</t>
    </rPh>
    <rPh sb="10" eb="12">
      <t>カクニン</t>
    </rPh>
    <rPh sb="15" eb="17">
      <t>ホウカツ</t>
    </rPh>
    <rPh sb="18" eb="20">
      <t>ガイブ</t>
    </rPh>
    <phoneticPr fontId="5"/>
  </si>
  <si>
    <t>別紙3-6（人員基準確認・ＧＨ日中)</t>
    <rPh sb="0" eb="2">
      <t>ベッシ</t>
    </rPh>
    <rPh sb="6" eb="8">
      <t>ジンイン</t>
    </rPh>
    <rPh sb="8" eb="10">
      <t>キジュン</t>
    </rPh>
    <rPh sb="10" eb="12">
      <t>カクニン</t>
    </rPh>
    <rPh sb="15" eb="17">
      <t>ニッチュウ</t>
    </rPh>
    <phoneticPr fontId="5"/>
  </si>
  <si>
    <t xml:space="preserve">  </t>
    <phoneticPr fontId="5"/>
  </si>
  <si>
    <t>　　　　＋</t>
    <phoneticPr fontId="5"/>
  </si>
  <si>
    <t>　＋</t>
    <phoneticPr fontId="5"/>
  </si>
  <si>
    <t>　＋</t>
    <phoneticPr fontId="5"/>
  </si>
  <si>
    <t>①「様式第1号」･･･届出書の表紙となるものです。提出の際は必ず作成してください。</t>
    <phoneticPr fontId="5"/>
  </si>
  <si>
    <t>「介護給付費等算定に係る体制等に関する届出書（通称：体制届）」の様式集です。</t>
    <phoneticPr fontId="5"/>
  </si>
  <si>
    <t>◆</t>
    <phoneticPr fontId="5"/>
  </si>
  <si>
    <t>別紙26（A型減免）</t>
    <rPh sb="0" eb="2">
      <t>ベッシ</t>
    </rPh>
    <rPh sb="6" eb="7">
      <t>ガタ</t>
    </rPh>
    <rPh sb="7" eb="9">
      <t>ゲンメン</t>
    </rPh>
    <phoneticPr fontId="5"/>
  </si>
  <si>
    <t>　１　なし　　２　あり</t>
    <phoneticPr fontId="5"/>
  </si>
  <si>
    <t>　１　なし　　２　あり</t>
    <phoneticPr fontId="5"/>
  </si>
  <si>
    <t>１　なし　　２　あり</t>
    <phoneticPr fontId="5"/>
  </si>
  <si>
    <t xml:space="preserve">
</t>
    <phoneticPr fontId="5"/>
  </si>
  <si>
    <t>１　なし　　２　あり</t>
    <phoneticPr fontId="5"/>
  </si>
  <si>
    <t>１　なし　　２ (Ⅰ)　　３ (Ⅱ)　　４ (Ⅲ)</t>
    <phoneticPr fontId="5"/>
  </si>
  <si>
    <t>１　なし　　２ (Ⅰ)　　３ (Ⅱ)　　４ (Ⅲ)</t>
    <phoneticPr fontId="5"/>
  </si>
  <si>
    <t>別紙１（その１）</t>
    <phoneticPr fontId="5"/>
  </si>
  <si>
    <t>×</t>
    <phoneticPr fontId="5"/>
  </si>
  <si>
    <t>○</t>
    <phoneticPr fontId="5"/>
  </si>
  <si>
    <t>　１　なし　　２　あり</t>
    <phoneticPr fontId="5"/>
  </si>
  <si>
    <t>１　30:1未満
２　30:1以上</t>
    <phoneticPr fontId="5"/>
  </si>
  <si>
    <t>　１　なし　　２（Ⅰ）　３（Ⅱ）</t>
    <phoneticPr fontId="5"/>
  </si>
  <si>
    <t>１　なし　　２ (Ⅰ)　　３ (Ⅱ)</t>
    <phoneticPr fontId="5"/>
  </si>
  <si>
    <t>目標工賃達成加算は廃止のため削除</t>
    <rPh sb="0" eb="2">
      <t>モクヒョウ</t>
    </rPh>
    <rPh sb="2" eb="4">
      <t>コウチン</t>
    </rPh>
    <rPh sb="4" eb="6">
      <t>タッセイ</t>
    </rPh>
    <rPh sb="6" eb="8">
      <t>カサン</t>
    </rPh>
    <rPh sb="9" eb="11">
      <t>ハイシ</t>
    </rPh>
    <rPh sb="14" eb="16">
      <t>サクジョ</t>
    </rPh>
    <phoneticPr fontId="5"/>
  </si>
  <si>
    <t>就労定着者数(　　　)</t>
    <phoneticPr fontId="5"/>
  </si>
  <si>
    <t>１　20人以下
２　21人～40人
３　41人～60人
４　61人～80人
５　81人以上</t>
    <phoneticPr fontId="5"/>
  </si>
  <si>
    <t>　１　なし　　２（Ⅰ）　３（Ⅱ）</t>
    <phoneticPr fontId="5"/>
  </si>
  <si>
    <t xml:space="preserve">
  (1)　サービス費（Ⅰ）
  (2)　サービス費（Ⅱ）
</t>
    <phoneticPr fontId="5"/>
  </si>
  <si>
    <t>　１　なし　　２（Ⅰ）　　３（Ⅱ）</t>
    <phoneticPr fontId="5"/>
  </si>
  <si>
    <t>　１　なし　　２（Ⅰ）　　３（Ⅱ）</t>
    <phoneticPr fontId="5"/>
  </si>
  <si>
    <t>１　20人以下
２　21人～40人
３　41人～60人
４　61人～80人
５　81人以上</t>
    <phoneticPr fontId="5"/>
  </si>
  <si>
    <t>(Ⅱ)</t>
    <phoneticPr fontId="5"/>
  </si>
  <si>
    <t>(Ⅰ）</t>
    <phoneticPr fontId="5"/>
  </si>
  <si>
    <t>別紙１（その２）</t>
    <phoneticPr fontId="5"/>
  </si>
  <si>
    <t>21人以上</t>
    <phoneticPr fontId="5"/>
  </si>
  <si>
    <t>8人以上
(包括・
外部のみ)</t>
    <rPh sb="1" eb="2">
      <t>ニン</t>
    </rPh>
    <rPh sb="2" eb="4">
      <t>イジョウ</t>
    </rPh>
    <rPh sb="6" eb="8">
      <t>ホウカツ</t>
    </rPh>
    <rPh sb="10" eb="12">
      <t>ガイブ</t>
    </rPh>
    <phoneticPr fontId="5"/>
  </si>
  <si>
    <t>⑩</t>
    <phoneticPr fontId="5"/>
  </si>
  <si>
    <t>⑨</t>
    <phoneticPr fontId="5"/>
  </si>
  <si>
    <t>⑧</t>
    <phoneticPr fontId="5"/>
  </si>
  <si>
    <t>⑦</t>
    <phoneticPr fontId="5"/>
  </si>
  <si>
    <t>⑥</t>
    <phoneticPr fontId="5"/>
  </si>
  <si>
    <t>⑤</t>
    <phoneticPr fontId="5"/>
  </si>
  <si>
    <t>④</t>
    <phoneticPr fontId="5"/>
  </si>
  <si>
    <t>③</t>
    <phoneticPr fontId="5"/>
  </si>
  <si>
    <t>②</t>
    <phoneticPr fontId="5"/>
  </si>
  <si>
    <t>①</t>
    <phoneticPr fontId="5"/>
  </si>
  <si>
    <t>10:1</t>
    <phoneticPr fontId="5"/>
  </si>
  <si>
    <t>5:1</t>
    <phoneticPr fontId="5"/>
  </si>
  <si>
    <t>6:1</t>
    <phoneticPr fontId="5"/>
  </si>
  <si>
    <t>4:1</t>
    <phoneticPr fontId="5"/>
  </si>
  <si>
    <t>3:1</t>
    <phoneticPr fontId="5"/>
  </si>
  <si>
    <t>【類型】　・包括：指定共同生活援助（介護サービス包括型）
　　　　　・外部：外部サービス利用型指定共同生活援助
　　　　　・日中：日中サービス支援型共同生活援助</t>
    <rPh sb="62" eb="64">
      <t>ニッチュウ</t>
    </rPh>
    <rPh sb="65" eb="67">
      <t>ニッチュウ</t>
    </rPh>
    <rPh sb="71" eb="74">
      <t>シエンガタ</t>
    </rPh>
    <rPh sb="74" eb="80">
      <t>キョウドウセイカツエンジョ</t>
    </rPh>
    <phoneticPr fontId="5"/>
  </si>
  <si>
    <t>(Ⅲ)</t>
    <phoneticPr fontId="5"/>
  </si>
  <si>
    <t>（Ⅱ）</t>
    <phoneticPr fontId="5"/>
  </si>
  <si>
    <t>　１　なし　　２　あり</t>
    <phoneticPr fontId="5"/>
  </si>
  <si>
    <t>（Ⅰ）</t>
    <phoneticPr fontId="5"/>
  </si>
  <si>
    <t>包括
・
外部
・
日中</t>
    <rPh sb="0" eb="2">
      <t>ホウカツ</t>
    </rPh>
    <rPh sb="5" eb="7">
      <t>ガイブ</t>
    </rPh>
    <rPh sb="10" eb="12">
      <t>ニッチュウ</t>
    </rPh>
    <phoneticPr fontId="5"/>
  </si>
  <si>
    <t>重度障害者支援体制加算</t>
    <rPh sb="0" eb="2">
      <t>ジュウド</t>
    </rPh>
    <rPh sb="2" eb="4">
      <t>ショウガイ</t>
    </rPh>
    <rPh sb="4" eb="5">
      <t>シャ</t>
    </rPh>
    <rPh sb="5" eb="7">
      <t>シエン</t>
    </rPh>
    <rPh sb="7" eb="9">
      <t>タイセイ</t>
    </rPh>
    <rPh sb="9" eb="11">
      <t>カサン</t>
    </rPh>
    <phoneticPr fontId="5"/>
  </si>
  <si>
    <t>就労移行支援体制加算</t>
    <rPh sb="0" eb="2">
      <t>シュウロウ</t>
    </rPh>
    <rPh sb="2" eb="4">
      <t>イコウ</t>
    </rPh>
    <rPh sb="4" eb="6">
      <t>シエン</t>
    </rPh>
    <rPh sb="6" eb="8">
      <t>タイセイ</t>
    </rPh>
    <phoneticPr fontId="5"/>
  </si>
  <si>
    <t>就労移行支援体制(就労定着者数)加算</t>
    <rPh sb="0" eb="2">
      <t>シュウロウ</t>
    </rPh>
    <rPh sb="2" eb="4">
      <t>イコウ</t>
    </rPh>
    <rPh sb="4" eb="6">
      <t>シエン</t>
    </rPh>
    <rPh sb="6" eb="8">
      <t>タイセイ</t>
    </rPh>
    <rPh sb="9" eb="11">
      <t>シュウロウ</t>
    </rPh>
    <rPh sb="11" eb="13">
      <t>テイチャク</t>
    </rPh>
    <rPh sb="13" eb="14">
      <t>シャ</t>
    </rPh>
    <rPh sb="14" eb="15">
      <t>スウ</t>
    </rPh>
    <phoneticPr fontId="5"/>
  </si>
  <si>
    <t>精神障害者地域移行体制特別加算</t>
    <rPh sb="0" eb="2">
      <t>セイシン</t>
    </rPh>
    <rPh sb="2" eb="5">
      <t>ショウガイシャ</t>
    </rPh>
    <rPh sb="5" eb="7">
      <t>チイキ</t>
    </rPh>
    <rPh sb="7" eb="9">
      <t>イコウ</t>
    </rPh>
    <rPh sb="9" eb="11">
      <t>タイセイ</t>
    </rPh>
    <rPh sb="11" eb="13">
      <t>トクベツ</t>
    </rPh>
    <rPh sb="13" eb="15">
      <t>カサン</t>
    </rPh>
    <phoneticPr fontId="5"/>
  </si>
  <si>
    <t>強度行動障害者地域移行体制特別加算</t>
    <rPh sb="0" eb="2">
      <t>キョウド</t>
    </rPh>
    <rPh sb="2" eb="4">
      <t>コウドウ</t>
    </rPh>
    <rPh sb="4" eb="6">
      <t>ショウガイ</t>
    </rPh>
    <rPh sb="6" eb="7">
      <t>シャ</t>
    </rPh>
    <rPh sb="7" eb="9">
      <t>チイキ</t>
    </rPh>
    <rPh sb="9" eb="11">
      <t>イコウ</t>
    </rPh>
    <rPh sb="11" eb="13">
      <t>タイセイ</t>
    </rPh>
    <rPh sb="13" eb="15">
      <t>トクベツ</t>
    </rPh>
    <rPh sb="15" eb="17">
      <t>カサン</t>
    </rPh>
    <phoneticPr fontId="5"/>
  </si>
  <si>
    <t>社会生活支援特別加算</t>
    <rPh sb="0" eb="2">
      <t>シャカイ</t>
    </rPh>
    <rPh sb="2" eb="4">
      <t>セイカツ</t>
    </rPh>
    <rPh sb="4" eb="6">
      <t>シエン</t>
    </rPh>
    <rPh sb="6" eb="8">
      <t>トクベツ</t>
    </rPh>
    <rPh sb="8" eb="10">
      <t>カサン</t>
    </rPh>
    <phoneticPr fontId="5"/>
  </si>
  <si>
    <t>就労移行支援体制加算(就労定着者数)</t>
    <rPh sb="8" eb="10">
      <t>カサン</t>
    </rPh>
    <rPh sb="11" eb="13">
      <t>シュウロウ</t>
    </rPh>
    <rPh sb="13" eb="15">
      <t>テイチャク</t>
    </rPh>
    <rPh sb="15" eb="16">
      <t>シャ</t>
    </rPh>
    <rPh sb="16" eb="17">
      <t>スウ</t>
    </rPh>
    <phoneticPr fontId="5"/>
  </si>
  <si>
    <t>賃金向上達成指導員配置加算</t>
    <rPh sb="0" eb="2">
      <t>チンギン</t>
    </rPh>
    <rPh sb="2" eb="4">
      <t>コウジョウ</t>
    </rPh>
    <rPh sb="4" eb="6">
      <t>タッセイ</t>
    </rPh>
    <rPh sb="6" eb="9">
      <t>シドウイン</t>
    </rPh>
    <rPh sb="9" eb="11">
      <t>ハイチ</t>
    </rPh>
    <rPh sb="11" eb="13">
      <t>カサン</t>
    </rPh>
    <phoneticPr fontId="5"/>
  </si>
  <si>
    <t>サービス管理責任者欠如減算</t>
    <rPh sb="11" eb="13">
      <t>ゲンサン</t>
    </rPh>
    <phoneticPr fontId="5"/>
  </si>
  <si>
    <t>就労定着実績体制加算</t>
    <rPh sb="0" eb="2">
      <t>シュウロウ</t>
    </rPh>
    <rPh sb="2" eb="4">
      <t>テイチャク</t>
    </rPh>
    <rPh sb="4" eb="6">
      <t>ジッセキ</t>
    </rPh>
    <rPh sb="6" eb="8">
      <t>タイセイ</t>
    </rPh>
    <rPh sb="8" eb="10">
      <t>カサン</t>
    </rPh>
    <phoneticPr fontId="5"/>
  </si>
  <si>
    <t>看護職員配置体制加算</t>
    <rPh sb="0" eb="2">
      <t>カンゴ</t>
    </rPh>
    <rPh sb="2" eb="4">
      <t>ショクイン</t>
    </rPh>
    <rPh sb="4" eb="6">
      <t>ハイチ</t>
    </rPh>
    <rPh sb="6" eb="8">
      <t>タイセイ</t>
    </rPh>
    <rPh sb="8" eb="10">
      <t>カサン</t>
    </rPh>
    <phoneticPr fontId="5"/>
  </si>
  <si>
    <t>自立生活援助</t>
    <rPh sb="0" eb="2">
      <t>ジリツ</t>
    </rPh>
    <rPh sb="2" eb="4">
      <t>セイカツ</t>
    </rPh>
    <rPh sb="4" eb="6">
      <t>エンジョ</t>
    </rPh>
    <phoneticPr fontId="5"/>
  </si>
  <si>
    <t>別紙12-1（重度障害者・入所）</t>
    <rPh sb="0" eb="2">
      <t>ベッシ</t>
    </rPh>
    <rPh sb="7" eb="9">
      <t>ジュウド</t>
    </rPh>
    <rPh sb="9" eb="11">
      <t>ショウガイ</t>
    </rPh>
    <rPh sb="11" eb="12">
      <t>シャ</t>
    </rPh>
    <rPh sb="13" eb="15">
      <t>ニュウショ</t>
    </rPh>
    <phoneticPr fontId="5"/>
  </si>
  <si>
    <t>別紙25-2（送迎加算・短期入所）</t>
    <rPh sb="0" eb="2">
      <t>ベッシ</t>
    </rPh>
    <rPh sb="7" eb="9">
      <t>ソウゲイ</t>
    </rPh>
    <rPh sb="9" eb="11">
      <t>カサン</t>
    </rPh>
    <rPh sb="12" eb="14">
      <t>タンキ</t>
    </rPh>
    <rPh sb="14" eb="16">
      <t>ニュウショ</t>
    </rPh>
    <phoneticPr fontId="5"/>
  </si>
  <si>
    <t>別紙25-3（送迎加算・生活、短期以外）</t>
    <rPh sb="0" eb="2">
      <t>ベッシ</t>
    </rPh>
    <rPh sb="7" eb="9">
      <t>ソウゲイ</t>
    </rPh>
    <rPh sb="9" eb="11">
      <t>カサン</t>
    </rPh>
    <rPh sb="12" eb="14">
      <t>セイカツ</t>
    </rPh>
    <rPh sb="15" eb="17">
      <t>タンキ</t>
    </rPh>
    <rPh sb="17" eb="19">
      <t>イガイ</t>
    </rPh>
    <phoneticPr fontId="5"/>
  </si>
  <si>
    <t>別紙27-1（通勤者生活支援加算・ＧＨ）</t>
    <rPh sb="0" eb="2">
      <t>ベッシ</t>
    </rPh>
    <rPh sb="7" eb="10">
      <t>ツウキンシャ</t>
    </rPh>
    <rPh sb="10" eb="12">
      <t>セイカツ</t>
    </rPh>
    <rPh sb="12" eb="14">
      <t>シエン</t>
    </rPh>
    <rPh sb="14" eb="16">
      <t>カサン</t>
    </rPh>
    <phoneticPr fontId="5"/>
  </si>
  <si>
    <t>別紙28-1（看護職員配置加算）</t>
    <rPh sb="0" eb="2">
      <t>ベッシ</t>
    </rPh>
    <rPh sb="7" eb="9">
      <t>カンゴ</t>
    </rPh>
    <rPh sb="9" eb="11">
      <t>ショクイン</t>
    </rPh>
    <rPh sb="11" eb="13">
      <t>ハイチ</t>
    </rPh>
    <rPh sb="13" eb="15">
      <t>カサン</t>
    </rPh>
    <phoneticPr fontId="5"/>
  </si>
  <si>
    <t>別紙28-2（看護職員配置加算）</t>
    <rPh sb="0" eb="2">
      <t>ベッシ</t>
    </rPh>
    <rPh sb="7" eb="9">
      <t>カンゴ</t>
    </rPh>
    <rPh sb="9" eb="11">
      <t>ショクイン</t>
    </rPh>
    <rPh sb="11" eb="13">
      <t>ハイチ</t>
    </rPh>
    <rPh sb="13" eb="15">
      <t>カサン</t>
    </rPh>
    <phoneticPr fontId="5"/>
  </si>
  <si>
    <t>別紙33（重度障害者支援加算　短期入所）</t>
    <rPh sb="0" eb="2">
      <t>ベッシ</t>
    </rPh>
    <rPh sb="5" eb="7">
      <t>ジュウド</t>
    </rPh>
    <rPh sb="7" eb="10">
      <t>ショウガイシャ</t>
    </rPh>
    <rPh sb="10" eb="12">
      <t>シエン</t>
    </rPh>
    <rPh sb="12" eb="14">
      <t>カサン</t>
    </rPh>
    <rPh sb="15" eb="17">
      <t>タンキ</t>
    </rPh>
    <rPh sb="17" eb="19">
      <t>ニュウショ</t>
    </rPh>
    <phoneticPr fontId="5"/>
  </si>
  <si>
    <t>別紙39　（就労継続支援Ａ型に係る基本報酬の算定区分に係る届出書）</t>
    <rPh sb="0" eb="2">
      <t>ベッシ</t>
    </rPh>
    <rPh sb="6" eb="8">
      <t>シュウロウ</t>
    </rPh>
    <rPh sb="8" eb="10">
      <t>ケイゾク</t>
    </rPh>
    <rPh sb="10" eb="12">
      <t>シエン</t>
    </rPh>
    <rPh sb="13" eb="14">
      <t>ガタ</t>
    </rPh>
    <rPh sb="15" eb="16">
      <t>カカ</t>
    </rPh>
    <rPh sb="17" eb="19">
      <t>キホン</t>
    </rPh>
    <rPh sb="19" eb="21">
      <t>ホウシュウ</t>
    </rPh>
    <rPh sb="22" eb="24">
      <t>サンテイ</t>
    </rPh>
    <rPh sb="24" eb="26">
      <t>クブン</t>
    </rPh>
    <rPh sb="27" eb="28">
      <t>カカ</t>
    </rPh>
    <rPh sb="29" eb="32">
      <t>トドケデショ</t>
    </rPh>
    <phoneticPr fontId="5"/>
  </si>
  <si>
    <t>別紙45（強度行動障害者地域移行特別加算）</t>
    <rPh sb="0" eb="2">
      <t>ベッシ</t>
    </rPh>
    <rPh sb="5" eb="7">
      <t>キョウド</t>
    </rPh>
    <rPh sb="7" eb="9">
      <t>コウドウ</t>
    </rPh>
    <rPh sb="9" eb="12">
      <t>ショウガイシャ</t>
    </rPh>
    <rPh sb="12" eb="14">
      <t>チイキ</t>
    </rPh>
    <rPh sb="14" eb="16">
      <t>イコウ</t>
    </rPh>
    <rPh sb="16" eb="18">
      <t>トクベツ</t>
    </rPh>
    <rPh sb="18" eb="20">
      <t>カサン</t>
    </rPh>
    <phoneticPr fontId="5"/>
  </si>
  <si>
    <t>別紙44（精神障害者地域移行特別加算）</t>
    <rPh sb="0" eb="2">
      <t>ベッシ</t>
    </rPh>
    <rPh sb="5" eb="7">
      <t>セイシン</t>
    </rPh>
    <rPh sb="7" eb="10">
      <t>ショウガイシャ</t>
    </rPh>
    <rPh sb="10" eb="12">
      <t>チイキ</t>
    </rPh>
    <rPh sb="12" eb="14">
      <t>イコウ</t>
    </rPh>
    <rPh sb="14" eb="16">
      <t>トクベツ</t>
    </rPh>
    <rPh sb="16" eb="18">
      <t>カサン</t>
    </rPh>
    <phoneticPr fontId="5"/>
  </si>
  <si>
    <t>●人員基準適合確認シート（共同生活援助）（日中サービス支援型共同生活援助）</t>
    <rPh sb="1" eb="3">
      <t>ジンイン</t>
    </rPh>
    <rPh sb="3" eb="5">
      <t>キジュン</t>
    </rPh>
    <rPh sb="5" eb="7">
      <t>テキゴウ</t>
    </rPh>
    <rPh sb="7" eb="9">
      <t>カクニン</t>
    </rPh>
    <rPh sb="13" eb="15">
      <t>キョウドウ</t>
    </rPh>
    <rPh sb="15" eb="17">
      <t>セイカツ</t>
    </rPh>
    <rPh sb="17" eb="19">
      <t>エンジョ</t>
    </rPh>
    <phoneticPr fontId="5"/>
  </si>
  <si>
    <t>共生型サービス対象区分(共生型サービス事業所のみ記載)</t>
    <rPh sb="0" eb="3">
      <t>キョウセイガタ</t>
    </rPh>
    <rPh sb="7" eb="9">
      <t>タイショウ</t>
    </rPh>
    <rPh sb="9" eb="11">
      <t>クブン</t>
    </rPh>
    <phoneticPr fontId="5"/>
  </si>
  <si>
    <t>福祉専門職員配置等(共生型サービス事業所のみ記載)</t>
    <rPh sb="0" eb="2">
      <t>フクシ</t>
    </rPh>
    <rPh sb="2" eb="4">
      <t>センモン</t>
    </rPh>
    <rPh sb="4" eb="6">
      <t>ショクイン</t>
    </rPh>
    <rPh sb="6" eb="8">
      <t>ハイチ</t>
    </rPh>
    <rPh sb="8" eb="9">
      <t>トウ</t>
    </rPh>
    <phoneticPr fontId="5"/>
  </si>
  <si>
    <t>サービス管理責任者配置等(共生型サービス事業所のみ記載)</t>
    <rPh sb="4" eb="9">
      <t>カンリセキニンシャ</t>
    </rPh>
    <rPh sb="9" eb="11">
      <t>ハイチ</t>
    </rPh>
    <rPh sb="11" eb="12">
      <t>トウ</t>
    </rPh>
    <phoneticPr fontId="5"/>
  </si>
  <si>
    <t>別紙35 （常勤看護職員等配置加算・短期入所）</t>
    <rPh sb="6" eb="8">
      <t>ジョウキン</t>
    </rPh>
    <rPh sb="8" eb="10">
      <t>カンゴ</t>
    </rPh>
    <rPh sb="10" eb="12">
      <t>ショクイン</t>
    </rPh>
    <rPh sb="12" eb="13">
      <t>トウ</t>
    </rPh>
    <rPh sb="13" eb="15">
      <t>ハイチ</t>
    </rPh>
    <rPh sb="15" eb="17">
      <t>カサン</t>
    </rPh>
    <rPh sb="18" eb="20">
      <t>タンキ</t>
    </rPh>
    <rPh sb="20" eb="22">
      <t>ニュウショ</t>
    </rPh>
    <phoneticPr fontId="5"/>
  </si>
  <si>
    <t>別紙29（常勤看護職員等配置加算・生活介護）</t>
    <rPh sb="0" eb="2">
      <t>ベッシ</t>
    </rPh>
    <rPh sb="5" eb="7">
      <t>ジョウキン</t>
    </rPh>
    <rPh sb="7" eb="9">
      <t>カンゴ</t>
    </rPh>
    <rPh sb="9" eb="11">
      <t>ショクイン</t>
    </rPh>
    <rPh sb="11" eb="12">
      <t>ナド</t>
    </rPh>
    <rPh sb="12" eb="14">
      <t>ハイチ</t>
    </rPh>
    <rPh sb="14" eb="16">
      <t>カサン</t>
    </rPh>
    <rPh sb="17" eb="19">
      <t>セイカツ</t>
    </rPh>
    <rPh sb="19" eb="21">
      <t>カイゴ</t>
    </rPh>
    <phoneticPr fontId="5"/>
  </si>
  <si>
    <t>直接処遇職員　合計</t>
    <rPh sb="0" eb="2">
      <t>チョクセツ</t>
    </rPh>
    <rPh sb="2" eb="4">
      <t>ショグウ</t>
    </rPh>
    <rPh sb="4" eb="6">
      <t>ショクイン</t>
    </rPh>
    <rPh sb="7" eb="9">
      <t>ゴウケイ</t>
    </rPh>
    <phoneticPr fontId="5"/>
  </si>
  <si>
    <t xml:space="preserve"> 　</t>
    <phoneticPr fontId="5"/>
  </si>
  <si>
    <t>　は該当する様式を作成してください。
　（提出がないと加算等算定できませんのでご注意ください。原則、郵送でお願いします。）</t>
    <rPh sb="21" eb="23">
      <t>テイシュツ</t>
    </rPh>
    <rPh sb="27" eb="29">
      <t>カサン</t>
    </rPh>
    <rPh sb="29" eb="30">
      <t>ナド</t>
    </rPh>
    <rPh sb="30" eb="32">
      <t>サンテイ</t>
    </rPh>
    <rPh sb="40" eb="42">
      <t>チュウイ</t>
    </rPh>
    <rPh sb="47" eb="49">
      <t>ゲンソク</t>
    </rPh>
    <rPh sb="50" eb="52">
      <t>ユウソウ</t>
    </rPh>
    <rPh sb="54" eb="55">
      <t>ネガ</t>
    </rPh>
    <phoneticPr fontId="5"/>
  </si>
  <si>
    <t>別紙49（職場適応援助者養成研修修了者配置体制加算に係る届出書）</t>
    <rPh sb="0" eb="2">
      <t>ベッシ</t>
    </rPh>
    <phoneticPr fontId="5"/>
  </si>
  <si>
    <t>▲</t>
    <phoneticPr fontId="5"/>
  </si>
  <si>
    <t>別紙3-6</t>
    <rPh sb="0" eb="2">
      <t>ベッシ</t>
    </rPh>
    <phoneticPr fontId="5"/>
  </si>
  <si>
    <t xml:space="preserve">
定員</t>
    <rPh sb="2" eb="4">
      <t>テイイン</t>
    </rPh>
    <phoneticPr fontId="5"/>
  </si>
  <si>
    <t>記載例</t>
    <rPh sb="0" eb="2">
      <t>キサイ</t>
    </rPh>
    <rPh sb="2" eb="3">
      <t>レイ</t>
    </rPh>
    <phoneticPr fontId="5"/>
  </si>
  <si>
    <t>無　　・　　有</t>
    <phoneticPr fontId="5"/>
  </si>
  <si>
    <t>変更前</t>
    <rPh sb="0" eb="2">
      <t>ヘンコウ</t>
    </rPh>
    <rPh sb="2" eb="3">
      <t>マエ</t>
    </rPh>
    <phoneticPr fontId="5"/>
  </si>
  <si>
    <t>　福祉専門職員等配置加算　無
　食事提供体制加算　有</t>
    <rPh sb="1" eb="8">
      <t>フクシセンモンショクイントウ</t>
    </rPh>
    <rPh sb="8" eb="10">
      <t>ハイチ</t>
    </rPh>
    <rPh sb="10" eb="12">
      <t>カサン</t>
    </rPh>
    <rPh sb="13" eb="14">
      <t>ナ</t>
    </rPh>
    <rPh sb="16" eb="24">
      <t>ショクジテイキョウタイセイカサン</t>
    </rPh>
    <rPh sb="25" eb="26">
      <t>アリ</t>
    </rPh>
    <phoneticPr fontId="5"/>
  </si>
  <si>
    <t>　福祉専門職員等配置加算（Ⅲ）
　食事提供体制加算　無</t>
    <rPh sb="1" eb="12">
      <t>フクシセンモンショクイントウハイチカサン</t>
    </rPh>
    <rPh sb="17" eb="25">
      <t>ショクジテイキョウタイセイカサン</t>
    </rPh>
    <rPh sb="26" eb="27">
      <t>ナ</t>
    </rPh>
    <phoneticPr fontId="5"/>
  </si>
  <si>
    <t>個人単位で居宅介護等を利用する特例適用</t>
    <rPh sb="0" eb="2">
      <t>コジン</t>
    </rPh>
    <rPh sb="2" eb="4">
      <t>タンイ</t>
    </rPh>
    <rPh sb="5" eb="9">
      <t>キョタクカイゴ</t>
    </rPh>
    <rPh sb="9" eb="10">
      <t>トウ</t>
    </rPh>
    <rPh sb="11" eb="13">
      <t>リヨウ</t>
    </rPh>
    <rPh sb="15" eb="17">
      <t>トクレイ</t>
    </rPh>
    <rPh sb="17" eb="19">
      <t>テキヨウ</t>
    </rPh>
    <phoneticPr fontId="5"/>
  </si>
  <si>
    <t>福祉・介護職員等特定処遇改善加算対象</t>
    <rPh sb="0" eb="2">
      <t>フクシ</t>
    </rPh>
    <rPh sb="3" eb="5">
      <t>カイゴ</t>
    </rPh>
    <rPh sb="5" eb="7">
      <t>ショクイン</t>
    </rPh>
    <rPh sb="7" eb="8">
      <t>トウ</t>
    </rPh>
    <rPh sb="8" eb="10">
      <t>トクテイ</t>
    </rPh>
    <rPh sb="10" eb="12">
      <t>ショグウ</t>
    </rPh>
    <rPh sb="12" eb="14">
      <t>カイゼン</t>
    </rPh>
    <rPh sb="14" eb="16">
      <t>カサン</t>
    </rPh>
    <rPh sb="16" eb="18">
      <t>タイショウ</t>
    </rPh>
    <phoneticPr fontId="5"/>
  </si>
  <si>
    <t>福祉・介護職員等特定処遇改善加算対象区分</t>
    <rPh sb="18" eb="20">
      <t>クブン</t>
    </rPh>
    <phoneticPr fontId="5"/>
  </si>
  <si>
    <t>１. Ⅰ　２. Ⅱ</t>
    <phoneticPr fontId="5"/>
  </si>
  <si>
    <t>福祉・介護職員等特定処遇改善加算対象</t>
    <rPh sb="7" eb="8">
      <t>トウ</t>
    </rPh>
    <rPh sb="8" eb="10">
      <t>トクテイ</t>
    </rPh>
    <phoneticPr fontId="5"/>
  </si>
  <si>
    <t>　１．Ⅰ　　２．Ⅱ</t>
    <phoneticPr fontId="5"/>
  </si>
  <si>
    <t>令和</t>
    <rPh sb="0" eb="2">
      <t>レイワ</t>
    </rPh>
    <phoneticPr fontId="5"/>
  </si>
  <si>
    <t>※共同生活援助の夜間支援体制加算（Ⅰ）を算定する事業所における当該事業所の夜間及び深夜の時間帯：　　　　</t>
    <rPh sb="1" eb="3">
      <t>キョウドウ</t>
    </rPh>
    <rPh sb="3" eb="5">
      <t>セイカツ</t>
    </rPh>
    <rPh sb="5" eb="7">
      <t>エンジョ</t>
    </rPh>
    <rPh sb="8" eb="10">
      <t>ヤカン</t>
    </rPh>
    <rPh sb="10" eb="12">
      <t>シエン</t>
    </rPh>
    <rPh sb="12" eb="14">
      <t>タイセイ</t>
    </rPh>
    <rPh sb="14" eb="16">
      <t>カサン</t>
    </rPh>
    <rPh sb="20" eb="22">
      <t>サンテイ</t>
    </rPh>
    <rPh sb="24" eb="27">
      <t>ジギョウショ</t>
    </rPh>
    <rPh sb="31" eb="33">
      <t>トウガイ</t>
    </rPh>
    <rPh sb="33" eb="36">
      <t>ジギョウショ</t>
    </rPh>
    <rPh sb="37" eb="39">
      <t>ヤカン</t>
    </rPh>
    <rPh sb="39" eb="40">
      <t>オヨ</t>
    </rPh>
    <rPh sb="41" eb="43">
      <t>シンヤ</t>
    </rPh>
    <rPh sb="44" eb="47">
      <t>ジカンタイ</t>
    </rPh>
    <phoneticPr fontId="5"/>
  </si>
  <si>
    <t>時から翌　　　時まで</t>
    <rPh sb="0" eb="1">
      <t>ジ</t>
    </rPh>
    <rPh sb="3" eb="4">
      <t>ヨク</t>
    </rPh>
    <rPh sb="7" eb="8">
      <t>ジ</t>
    </rPh>
    <phoneticPr fontId="5"/>
  </si>
  <si>
    <t>人員基準適合確認シート（就労定着支援）</t>
    <rPh sb="0" eb="2">
      <t>ジンイン</t>
    </rPh>
    <rPh sb="2" eb="4">
      <t>キジュン</t>
    </rPh>
    <rPh sb="4" eb="6">
      <t>テキゴウ</t>
    </rPh>
    <rPh sb="6" eb="8">
      <t>カクニン</t>
    </rPh>
    <rPh sb="12" eb="14">
      <t>シュウロウ</t>
    </rPh>
    <rPh sb="14" eb="16">
      <t>テイチャク</t>
    </rPh>
    <rPh sb="16" eb="18">
      <t>シエン</t>
    </rPh>
    <phoneticPr fontId="5"/>
  </si>
  <si>
    <t>人員基準適合確認シート（自立生活援助）</t>
    <rPh sb="0" eb="2">
      <t>ジンイン</t>
    </rPh>
    <rPh sb="2" eb="4">
      <t>キジュン</t>
    </rPh>
    <rPh sb="4" eb="6">
      <t>テキゴウ</t>
    </rPh>
    <rPh sb="6" eb="8">
      <t>カクニン</t>
    </rPh>
    <rPh sb="12" eb="14">
      <t>ジリツ</t>
    </rPh>
    <rPh sb="14" eb="16">
      <t>セイカツ</t>
    </rPh>
    <rPh sb="16" eb="18">
      <t>エンジョ</t>
    </rPh>
    <phoneticPr fontId="5"/>
  </si>
  <si>
    <t>別紙3-7</t>
    <rPh sb="0" eb="2">
      <t>ベッシ</t>
    </rPh>
    <phoneticPr fontId="5"/>
  </si>
  <si>
    <t>別紙3-8</t>
    <rPh sb="0" eb="2">
      <t>ベッシ</t>
    </rPh>
    <phoneticPr fontId="5"/>
  </si>
  <si>
    <t>常勤換算後の職員数</t>
    <rPh sb="0" eb="2">
      <t>ジョウキン</t>
    </rPh>
    <rPh sb="2" eb="4">
      <t>カンサン</t>
    </rPh>
    <rPh sb="4" eb="5">
      <t>ゴ</t>
    </rPh>
    <rPh sb="6" eb="9">
      <t>ショクインスウ</t>
    </rPh>
    <phoneticPr fontId="5"/>
  </si>
  <si>
    <t>年4月～令和</t>
    <rPh sb="0" eb="1">
      <t>ネン</t>
    </rPh>
    <rPh sb="2" eb="3">
      <t>ガツ</t>
    </rPh>
    <rPh sb="4" eb="6">
      <t>レイワ</t>
    </rPh>
    <phoneticPr fontId="5"/>
  </si>
  <si>
    <r>
      <t>別紙3-</t>
    </r>
    <r>
      <rPr>
        <sz val="11"/>
        <rFont val="ＭＳ Ｐゴシック"/>
        <family val="3"/>
        <charset val="128"/>
      </rPr>
      <t>7</t>
    </r>
    <r>
      <rPr>
        <sz val="11"/>
        <rFont val="ＭＳ Ｐゴシック"/>
        <family val="3"/>
        <charset val="128"/>
      </rPr>
      <t>（人員基準確認・就定)</t>
    </r>
    <rPh sb="0" eb="2">
      <t>ベッシ</t>
    </rPh>
    <rPh sb="6" eb="8">
      <t>ジンイン</t>
    </rPh>
    <rPh sb="8" eb="10">
      <t>キジュン</t>
    </rPh>
    <rPh sb="10" eb="12">
      <t>カクニン</t>
    </rPh>
    <rPh sb="13" eb="14">
      <t>ジュ</t>
    </rPh>
    <rPh sb="14" eb="15">
      <t>サダム</t>
    </rPh>
    <phoneticPr fontId="5"/>
  </si>
  <si>
    <t>◎</t>
    <phoneticPr fontId="5"/>
  </si>
  <si>
    <t>令和  　年  　月　　日</t>
    <rPh sb="0" eb="2">
      <t>レイワ</t>
    </rPh>
    <rPh sb="5" eb="6">
      <t>ネン</t>
    </rPh>
    <rPh sb="9" eb="10">
      <t>ガツ</t>
    </rPh>
    <rPh sb="12" eb="13">
      <t>ニチ</t>
    </rPh>
    <phoneticPr fontId="5"/>
  </si>
  <si>
    <t>↓事業所の運営形態を選択すること</t>
    <phoneticPr fontId="5"/>
  </si>
  <si>
    <t>生活支援員</t>
    <rPh sb="0" eb="2">
      <t>セイカツ</t>
    </rPh>
    <rPh sb="2" eb="4">
      <t>シエン</t>
    </rPh>
    <rPh sb="4" eb="5">
      <t>イン</t>
    </rPh>
    <phoneticPr fontId="5"/>
  </si>
  <si>
    <t>看護師</t>
    <rPh sb="0" eb="3">
      <t>カンゴシ</t>
    </rPh>
    <phoneticPr fontId="5"/>
  </si>
  <si>
    <t>経過的療養介護サービス費（Ⅰ）</t>
    <rPh sb="0" eb="3">
      <t>ケイカテキ</t>
    </rPh>
    <rPh sb="3" eb="5">
      <t>リョウヨウ</t>
    </rPh>
    <rPh sb="5" eb="7">
      <t>カイゴ</t>
    </rPh>
    <rPh sb="11" eb="12">
      <t>ヒ</t>
    </rPh>
    <phoneticPr fontId="5"/>
  </si>
  <si>
    <t>経過的療養介護サービス費（Ⅱ）</t>
    <rPh sb="0" eb="3">
      <t>ケイカテキ</t>
    </rPh>
    <rPh sb="3" eb="5">
      <t>リョウヨウ</t>
    </rPh>
    <rPh sb="5" eb="7">
      <t>カイゴ</t>
    </rPh>
    <rPh sb="11" eb="12">
      <t>ヒ</t>
    </rPh>
    <phoneticPr fontId="5"/>
  </si>
  <si>
    <t>常勤換算後の職員数
（生活支援員）</t>
    <rPh sb="0" eb="2">
      <t>ジョウキン</t>
    </rPh>
    <rPh sb="2" eb="4">
      <t>カンサン</t>
    </rPh>
    <rPh sb="4" eb="5">
      <t>ゴ</t>
    </rPh>
    <rPh sb="6" eb="9">
      <t>ショクインスウ</t>
    </rPh>
    <rPh sb="11" eb="13">
      <t>セイカツ</t>
    </rPh>
    <rPh sb="13" eb="15">
      <t>シエン</t>
    </rPh>
    <rPh sb="15" eb="16">
      <t>イン</t>
    </rPh>
    <phoneticPr fontId="5"/>
  </si>
  <si>
    <t>常勤換算後の職員数
 （看護師）</t>
    <rPh sb="12" eb="15">
      <t>カンゴシ</t>
    </rPh>
    <phoneticPr fontId="5"/>
  </si>
  <si>
    <t>②事業所内利用者数</t>
    <rPh sb="1" eb="4">
      <t>ジギョウショ</t>
    </rPh>
    <rPh sb="4" eb="5">
      <t>ナイ</t>
    </rPh>
    <rPh sb="5" eb="8">
      <t>リヨウシャ</t>
    </rPh>
    <rPh sb="8" eb="9">
      <t>スウ</t>
    </rPh>
    <phoneticPr fontId="5"/>
  </si>
  <si>
    <t>④総延べ利用者数</t>
    <rPh sb="1" eb="2">
      <t>ソウ</t>
    </rPh>
    <rPh sb="2" eb="3">
      <t>ノ</t>
    </rPh>
    <rPh sb="4" eb="7">
      <t>リヨウシャ</t>
    </rPh>
    <rPh sb="7" eb="8">
      <t>スウ</t>
    </rPh>
    <phoneticPr fontId="5"/>
  </si>
  <si>
    <t>※　施設外就労を実施する場合は、事業所内の職員配置について、以下の条件に該当するかをご確認ください。</t>
    <rPh sb="2" eb="7">
      <t>シセツガイシュウロウ</t>
    </rPh>
    <rPh sb="8" eb="10">
      <t>ジッシ</t>
    </rPh>
    <rPh sb="12" eb="14">
      <t>バアイ</t>
    </rPh>
    <rPh sb="16" eb="19">
      <t>ジギョウショ</t>
    </rPh>
    <rPh sb="19" eb="20">
      <t>ナイ</t>
    </rPh>
    <rPh sb="21" eb="23">
      <t>ショクイン</t>
    </rPh>
    <rPh sb="23" eb="25">
      <t>ハイチ</t>
    </rPh>
    <rPh sb="30" eb="32">
      <t>イカ</t>
    </rPh>
    <rPh sb="33" eb="35">
      <t>ジョウケン</t>
    </rPh>
    <rPh sb="36" eb="38">
      <t>ガイトウ</t>
    </rPh>
    <rPh sb="43" eb="45">
      <t>カクニン</t>
    </rPh>
    <phoneticPr fontId="5"/>
  </si>
  <si>
    <t>(1)  事業所内利用者の数</t>
    <rPh sb="5" eb="7">
      <t>ジギョウ</t>
    </rPh>
    <rPh sb="7" eb="8">
      <t>ショ</t>
    </rPh>
    <rPh sb="8" eb="9">
      <t>ナイ</t>
    </rPh>
    <phoneticPr fontId="5"/>
  </si>
  <si>
    <t>(2)  施設外就労時の事業所内の必要職員数</t>
    <rPh sb="5" eb="10">
      <t>シセツガイシュウロウ</t>
    </rPh>
    <rPh sb="10" eb="11">
      <t>ジ</t>
    </rPh>
    <rPh sb="12" eb="16">
      <t>ジギョウショナイ</t>
    </rPh>
    <rPh sb="17" eb="19">
      <t>ヒツヨウ</t>
    </rPh>
    <rPh sb="19" eb="21">
      <t>ショクイン</t>
    </rPh>
    <rPh sb="21" eb="22">
      <t>スウ</t>
    </rPh>
    <phoneticPr fontId="5"/>
  </si>
  <si>
    <t>(3)  常勤換算後の職員配置（施設外就労時の事業所内の職員配置）</t>
    <rPh sb="5" eb="7">
      <t>ジョウキン</t>
    </rPh>
    <rPh sb="7" eb="9">
      <t>カンサン</t>
    </rPh>
    <rPh sb="9" eb="10">
      <t>ゴ</t>
    </rPh>
    <rPh sb="11" eb="13">
      <t>ショクイン</t>
    </rPh>
    <rPh sb="13" eb="15">
      <t>ハイチ</t>
    </rPh>
    <rPh sb="16" eb="18">
      <t>シセツ</t>
    </rPh>
    <rPh sb="18" eb="19">
      <t>ガイ</t>
    </rPh>
    <rPh sb="19" eb="21">
      <t>シュウロウ</t>
    </rPh>
    <rPh sb="21" eb="22">
      <t>ジ</t>
    </rPh>
    <rPh sb="23" eb="26">
      <t>ジギョウショ</t>
    </rPh>
    <rPh sb="26" eb="27">
      <t>ナイ</t>
    </rPh>
    <rPh sb="28" eb="30">
      <t>ショクイン</t>
    </rPh>
    <rPh sb="30" eb="32">
      <t>ハイチ</t>
    </rPh>
    <phoneticPr fontId="5"/>
  </si>
  <si>
    <t>(4)  指定基準への適合</t>
    <rPh sb="5" eb="7">
      <t>シテイ</t>
    </rPh>
    <rPh sb="7" eb="9">
      <t>キジュン</t>
    </rPh>
    <rPh sb="11" eb="13">
      <t>テキゴウ</t>
    </rPh>
    <phoneticPr fontId="5"/>
  </si>
  <si>
    <t>注）新たに事業を開始する場合は、利用定員の90％が(2)利用者数となります。</t>
    <phoneticPr fontId="5"/>
  </si>
  <si>
    <t>～</t>
    <phoneticPr fontId="5"/>
  </si>
  <si>
    <t>　</t>
    <phoneticPr fontId="5"/>
  </si>
  <si>
    <t>別紙7別添</t>
    <rPh sb="0" eb="2">
      <t>ベッシ</t>
    </rPh>
    <rPh sb="3" eb="5">
      <t>ベッテン</t>
    </rPh>
    <phoneticPr fontId="5"/>
  </si>
  <si>
    <t>▲</t>
    <phoneticPr fontId="5"/>
  </si>
  <si>
    <r>
      <t>別紙4-</t>
    </r>
    <r>
      <rPr>
        <sz val="11"/>
        <rFont val="ＭＳ Ｐゴシック"/>
        <family val="3"/>
        <charset val="128"/>
      </rPr>
      <t>4</t>
    </r>
    <r>
      <rPr>
        <sz val="11"/>
        <rFont val="ＭＳ Ｐゴシック"/>
        <family val="3"/>
        <charset val="128"/>
      </rPr>
      <t>（特定事業所・同行）</t>
    </r>
    <rPh sb="0" eb="2">
      <t>ベッシ</t>
    </rPh>
    <rPh sb="6" eb="8">
      <t>トクテイ</t>
    </rPh>
    <rPh sb="8" eb="10">
      <t>ジギョウ</t>
    </rPh>
    <rPh sb="10" eb="11">
      <t>ショ</t>
    </rPh>
    <rPh sb="12" eb="14">
      <t>ドウコウ</t>
    </rPh>
    <phoneticPr fontId="5"/>
  </si>
  <si>
    <t>利用者の数</t>
    <phoneticPr fontId="5"/>
  </si>
  <si>
    <t>常勤換算後の職員配置</t>
    <phoneticPr fontId="5"/>
  </si>
  <si>
    <t>指定基準上の必要職員数</t>
    <rPh sb="0" eb="2">
      <t>シテイ</t>
    </rPh>
    <rPh sb="2" eb="4">
      <t>キジュン</t>
    </rPh>
    <rPh sb="4" eb="5">
      <t>ジョウ</t>
    </rPh>
    <rPh sb="6" eb="8">
      <t>ヒツヨウ</t>
    </rPh>
    <rPh sb="8" eb="10">
      <t>ショクイン</t>
    </rPh>
    <rPh sb="10" eb="11">
      <t>スウ</t>
    </rPh>
    <phoneticPr fontId="5"/>
  </si>
  <si>
    <t>指定基準への適合</t>
    <rPh sb="0" eb="2">
      <t>シテイ</t>
    </rPh>
    <rPh sb="2" eb="4">
      <t>キジュン</t>
    </rPh>
    <rPh sb="6" eb="8">
      <t>テキゴウ</t>
    </rPh>
    <phoneticPr fontId="5"/>
  </si>
  <si>
    <t>地域生活支援員の
職員数</t>
    <rPh sb="0" eb="6">
      <t>チイキセイカツシエン</t>
    </rPh>
    <rPh sb="6" eb="7">
      <t>イン</t>
    </rPh>
    <rPh sb="9" eb="12">
      <t>ショクインスウ</t>
    </rPh>
    <phoneticPr fontId="5"/>
  </si>
  <si>
    <t>地域生活支援員の職員数</t>
    <rPh sb="0" eb="6">
      <t>チイキセイカツシエン</t>
    </rPh>
    <rPh sb="6" eb="7">
      <t>イン</t>
    </rPh>
    <rPh sb="10" eb="11">
      <t>スウ</t>
    </rPh>
    <phoneticPr fontId="5"/>
  </si>
  <si>
    <t>総延べ利用者数</t>
    <rPh sb="0" eb="1">
      <t>ソウ</t>
    </rPh>
    <rPh sb="1" eb="2">
      <t>ノ</t>
    </rPh>
    <rPh sb="3" eb="6">
      <t>リヨウシャ</t>
    </rPh>
    <rPh sb="6" eb="7">
      <t>スウ</t>
    </rPh>
    <phoneticPr fontId="5"/>
  </si>
  <si>
    <t>（訪問系サービス・共同生活援助を除くすべてのサービス）</t>
    <rPh sb="1" eb="3">
      <t>ホウモン</t>
    </rPh>
    <rPh sb="3" eb="4">
      <t>ケイ</t>
    </rPh>
    <rPh sb="9" eb="11">
      <t>キョウドウ</t>
    </rPh>
    <rPh sb="11" eb="13">
      <t>セイカツ</t>
    </rPh>
    <rPh sb="13" eb="15">
      <t>エンジョ</t>
    </rPh>
    <rPh sb="16" eb="17">
      <t>ノゾ</t>
    </rPh>
    <phoneticPr fontId="5"/>
  </si>
  <si>
    <t>別紙２－３</t>
    <rPh sb="0" eb="2">
      <t>ベッシ</t>
    </rPh>
    <phoneticPr fontId="5"/>
  </si>
  <si>
    <t>世話人　合計</t>
    <rPh sb="0" eb="2">
      <t>セワ</t>
    </rPh>
    <rPh sb="2" eb="3">
      <t>ニン</t>
    </rPh>
    <rPh sb="4" eb="6">
      <t>ゴウケイ</t>
    </rPh>
    <phoneticPr fontId="5"/>
  </si>
  <si>
    <t>生活支援員　合計</t>
    <rPh sb="0" eb="2">
      <t>セイカツ</t>
    </rPh>
    <rPh sb="2" eb="4">
      <t>シエン</t>
    </rPh>
    <rPh sb="4" eb="5">
      <t>イン</t>
    </rPh>
    <rPh sb="6" eb="8">
      <t>ゴウケイ</t>
    </rPh>
    <phoneticPr fontId="5"/>
  </si>
  <si>
    <t>（共同生活援助）</t>
    <rPh sb="1" eb="7">
      <t>キョウドウセイカツエンジョ</t>
    </rPh>
    <phoneticPr fontId="5"/>
  </si>
  <si>
    <t>当該事業所において常勤職員が1週間に勤務すべき時間数</t>
    <rPh sb="0" eb="2">
      <t>トウガイ</t>
    </rPh>
    <rPh sb="2" eb="5">
      <t>ジギョウショ</t>
    </rPh>
    <rPh sb="9" eb="11">
      <t>ジョウキン</t>
    </rPh>
    <rPh sb="11" eb="13">
      <t>ショクイン</t>
    </rPh>
    <rPh sb="18" eb="20">
      <t>キンム</t>
    </rPh>
    <rPh sb="23" eb="26">
      <t>ジカンスウ</t>
    </rPh>
    <phoneticPr fontId="5"/>
  </si>
  <si>
    <t>(3) 平均障害支援区分</t>
    <rPh sb="8" eb="10">
      <t>シエン</t>
    </rPh>
    <phoneticPr fontId="5"/>
  </si>
  <si>
    <t>世話人</t>
    <rPh sb="0" eb="3">
      <t>セワニン</t>
    </rPh>
    <phoneticPr fontId="5"/>
  </si>
  <si>
    <t>生活支援員</t>
    <rPh sb="0" eb="5">
      <t>セイカツシエンイン</t>
    </rPh>
    <phoneticPr fontId="5"/>
  </si>
  <si>
    <t>夜間支援員</t>
    <rPh sb="0" eb="5">
      <t>ヤカンシエンイン</t>
    </rPh>
    <phoneticPr fontId="5"/>
  </si>
  <si>
    <t>（上記送迎加算が(Ⅰ)(Ⅱ)の場合）送迎加算（重度）の有無</t>
    <rPh sb="1" eb="3">
      <t>ジョウキ</t>
    </rPh>
    <rPh sb="3" eb="5">
      <t>ソウゲイ</t>
    </rPh>
    <rPh sb="5" eb="7">
      <t>カサン</t>
    </rPh>
    <rPh sb="15" eb="17">
      <t>バアイ</t>
    </rPh>
    <rPh sb="18" eb="20">
      <t>ソウゲイ</t>
    </rPh>
    <rPh sb="20" eb="22">
      <t>カサン</t>
    </rPh>
    <rPh sb="23" eb="25">
      <t>ジュウド</t>
    </rPh>
    <rPh sb="27" eb="29">
      <t>ウム</t>
    </rPh>
    <phoneticPr fontId="5"/>
  </si>
  <si>
    <t>口腔衛生管理体制加算</t>
    <rPh sb="0" eb="2">
      <t>コウクウ</t>
    </rPh>
    <rPh sb="2" eb="4">
      <t>エイセイ</t>
    </rPh>
    <rPh sb="4" eb="6">
      <t>カンリ</t>
    </rPh>
    <rPh sb="6" eb="8">
      <t>タイセイ</t>
    </rPh>
    <rPh sb="8" eb="10">
      <t>カサン</t>
    </rPh>
    <phoneticPr fontId="5"/>
  </si>
  <si>
    <t>１　就職後６月以上定着率が５割以上
２　就職後６月以上定着率が４割以上５割未満
３　就職後６月以上定着率が３割以上４割未満
４　就職後６月以上定着率が２割以上３割未満
５　就職後６月以上定着率が１割以上２割未満
６　就職後６月以上定着率が０割超１割未満
７　就職後６月以上定着率が０
８　なし(経過措置対象)</t>
    <rPh sb="2" eb="5">
      <t>シュウショクゴ</t>
    </rPh>
    <rPh sb="6" eb="7">
      <t>ツキ</t>
    </rPh>
    <rPh sb="7" eb="9">
      <t>イジョウ</t>
    </rPh>
    <rPh sb="9" eb="11">
      <t>テイチャク</t>
    </rPh>
    <rPh sb="11" eb="12">
      <t>リツ</t>
    </rPh>
    <rPh sb="14" eb="15">
      <t>ワリ</t>
    </rPh>
    <rPh sb="15" eb="17">
      <t>イジョウ</t>
    </rPh>
    <rPh sb="33" eb="34">
      <t>ワリ</t>
    </rPh>
    <rPh sb="34" eb="36">
      <t>イジョウ</t>
    </rPh>
    <rPh sb="37" eb="38">
      <t>ワリ</t>
    </rPh>
    <rPh sb="38" eb="40">
      <t>ミマン</t>
    </rPh>
    <rPh sb="126" eb="127">
      <t>コ</t>
    </rPh>
    <rPh sb="154" eb="156">
      <t>ケイカ</t>
    </rPh>
    <rPh sb="156" eb="158">
      <t>ソチ</t>
    </rPh>
    <rPh sb="158" eb="160">
      <t>タイショウ</t>
    </rPh>
    <phoneticPr fontId="5"/>
  </si>
  <si>
    <t>評価点区分</t>
    <rPh sb="0" eb="2">
      <t>ヒョウカ</t>
    </rPh>
    <rPh sb="2" eb="3">
      <t>テン</t>
    </rPh>
    <rPh sb="3" eb="5">
      <t>クブン</t>
    </rPh>
    <phoneticPr fontId="61"/>
  </si>
  <si>
    <t>１　評価点が170点以上の場合
２　評価点が150点以上170点未満の場合
３　評価点が130点以上150点未満の場合
４　評価点が105点以上130点未満の場合
５　評価点が80点以上105点未満の場合
６　評価点が60点以上80点未満の場合
７　評価点が60点未満の場合
８　なし（経過措置対象）</t>
    <rPh sb="2" eb="4">
      <t>ヒョウカ</t>
    </rPh>
    <rPh sb="4" eb="5">
      <t>テン</t>
    </rPh>
    <rPh sb="9" eb="10">
      <t>テン</t>
    </rPh>
    <rPh sb="10" eb="12">
      <t>イジョウ</t>
    </rPh>
    <rPh sb="13" eb="15">
      <t>バアイ</t>
    </rPh>
    <rPh sb="32" eb="33">
      <t>テン</t>
    </rPh>
    <rPh sb="33" eb="35">
      <t>ミマン</t>
    </rPh>
    <rPh sb="36" eb="38">
      <t>バアイ</t>
    </rPh>
    <rPh sb="67" eb="68">
      <t>テン</t>
    </rPh>
    <phoneticPr fontId="4"/>
  </si>
  <si>
    <t>自己評価結果等未公表減算</t>
    <rPh sb="0" eb="2">
      <t>ジコ</t>
    </rPh>
    <rPh sb="2" eb="4">
      <t>ヒョウカ</t>
    </rPh>
    <rPh sb="4" eb="6">
      <t>ケッカ</t>
    </rPh>
    <rPh sb="6" eb="7">
      <t>ナド</t>
    </rPh>
    <rPh sb="7" eb="8">
      <t>ミ</t>
    </rPh>
    <rPh sb="8" eb="10">
      <t>コウヒョウ</t>
    </rPh>
    <rPh sb="10" eb="12">
      <t>ゲンサン</t>
    </rPh>
    <phoneticPr fontId="5"/>
  </si>
  <si>
    <r>
      <t>１　平均工賃月額が４万５千円以上
２　平均工賃月額が３万５千円以上４万５千円未満</t>
    </r>
    <r>
      <rPr>
        <strike/>
        <sz val="11"/>
        <rFont val="ＭＳ ゴシック"/>
        <family val="3"/>
        <charset val="128"/>
      </rPr>
      <t xml:space="preserve">
</t>
    </r>
    <r>
      <rPr>
        <sz val="11"/>
        <rFont val="ＭＳ ゴシック"/>
        <family val="3"/>
        <charset val="128"/>
      </rPr>
      <t>３　平均工賃月額が３万円以上３万５千円未満
４　平均工賃月額が２万５千円以上３万円未満
５　平均工賃月額が２万円以上２万５千円未満
６　平均工賃月額が１万５千円以上２万円未満
７　平均工賃月額が１万円以上１万５千円未満
８　なし（経過措置対象）
９　平均工賃月額が１万円未満
１０なし（生産活動等への支援実施対象）</t>
    </r>
    <rPh sb="29" eb="30">
      <t>セン</t>
    </rPh>
    <rPh sb="119" eb="120">
      <t>セン</t>
    </rPh>
    <rPh sb="120" eb="121">
      <t>エン</t>
    </rPh>
    <rPh sb="139" eb="140">
      <t>マン</t>
    </rPh>
    <rPh sb="146" eb="147">
      <t>セン</t>
    </rPh>
    <rPh sb="188" eb="189">
      <t>トウ</t>
    </rPh>
    <rPh sb="195" eb="197">
      <t>タイショウ</t>
    </rPh>
    <phoneticPr fontId="4"/>
  </si>
  <si>
    <t>ピアサポート実施加算</t>
    <rPh sb="6" eb="10">
      <t>ジッシカサン</t>
    </rPh>
    <phoneticPr fontId="5"/>
  </si>
  <si>
    <t>　１．なし　　２．あり</t>
    <phoneticPr fontId="5"/>
  </si>
  <si>
    <t>　１　就労定着率が９割５分以上
　２　就労定着率が９割以上９割５分未満
　３　就労定着率が８割以上９割未満
　４　就労定着率が７割以上８割未満
　５　就労定着率が５割以上７割未満
　６　就労定着率が３割以上５割未満
　７　就労定着率が３割未満</t>
    <rPh sb="12" eb="13">
      <t>ブ</t>
    </rPh>
    <rPh sb="33" eb="34">
      <t>ブ</t>
    </rPh>
    <phoneticPr fontId="4"/>
  </si>
  <si>
    <t>居住支援連携体制</t>
    <phoneticPr fontId="5"/>
  </si>
  <si>
    <t>ピアサポート体制</t>
    <phoneticPr fontId="5"/>
  </si>
  <si>
    <t>地域定着支援</t>
    <rPh sb="0" eb="4">
      <t>チイキテイチャク</t>
    </rPh>
    <rPh sb="4" eb="6">
      <t>シエン</t>
    </rPh>
    <phoneticPr fontId="5"/>
  </si>
  <si>
    <t>１　非該当　　２　該当</t>
    <phoneticPr fontId="5"/>
  </si>
  <si>
    <t>医療的ケア対応支援体制加算</t>
    <rPh sb="11" eb="13">
      <t>カサン</t>
    </rPh>
    <phoneticPr fontId="5"/>
  </si>
  <si>
    <t>注３　共同生活住居が10ヶ所以上ある場合は別紙にしてください。</t>
    <rPh sb="0" eb="1">
      <t>チュウ</t>
    </rPh>
    <rPh sb="3" eb="5">
      <t>キョウドウ</t>
    </rPh>
    <rPh sb="5" eb="7">
      <t>セイカツ</t>
    </rPh>
    <rPh sb="7" eb="9">
      <t>ジュウキョ</t>
    </rPh>
    <rPh sb="13" eb="14">
      <t>ショ</t>
    </rPh>
    <rPh sb="14" eb="16">
      <t>イジョウ</t>
    </rPh>
    <rPh sb="18" eb="20">
      <t>バアイ</t>
    </rPh>
    <rPh sb="21" eb="22">
      <t>ベツ</t>
    </rPh>
    <rPh sb="22" eb="23">
      <t>カミ</t>
    </rPh>
    <phoneticPr fontId="5"/>
  </si>
  <si>
    <t>夜間支援等体制加算Ⅰ加配職員体制加算</t>
    <phoneticPr fontId="5"/>
  </si>
  <si>
    <r>
      <t xml:space="preserve">①ここでいう常勤とは、指定障害福祉サービス事業所等における勤務時間が、当該指定障害福祉サービス事業所等において定められている常勤の従業者が勤務すべき時間数（１週間に勤務すべき時間数が32時間を下回る場合は32時間を基本とする。）に達していることをいいます。
②特定事業所加算（Ⅰ）～（Ⅲ）に該当する場合は、以下の誓約書に記名してください。
</t>
    </r>
    <r>
      <rPr>
        <b/>
        <sz val="11"/>
        <color indexed="10"/>
        <rFont val="ＭＳ ゴシック"/>
        <family val="3"/>
        <charset val="128"/>
      </rPr>
      <t>③特定事業所加算（Ⅰ）（Ⅱ）を取得する場合は、該当の資格証又は研修修了証等の写しを添付してください。</t>
    </r>
    <rPh sb="6" eb="8">
      <t>ジョウキン</t>
    </rPh>
    <rPh sb="11" eb="13">
      <t>シテイ</t>
    </rPh>
    <rPh sb="13" eb="15">
      <t>ショウガイ</t>
    </rPh>
    <rPh sb="15" eb="17">
      <t>フクシ</t>
    </rPh>
    <rPh sb="21" eb="23">
      <t>ジギョウ</t>
    </rPh>
    <rPh sb="23" eb="24">
      <t>ショ</t>
    </rPh>
    <rPh sb="24" eb="25">
      <t>トウ</t>
    </rPh>
    <rPh sb="29" eb="31">
      <t>キンム</t>
    </rPh>
    <rPh sb="31" eb="33">
      <t>ジカン</t>
    </rPh>
    <rPh sb="35" eb="37">
      <t>トウガイ</t>
    </rPh>
    <rPh sb="37" eb="39">
      <t>シテイ</t>
    </rPh>
    <rPh sb="39" eb="41">
      <t>ショウガイ</t>
    </rPh>
    <rPh sb="41" eb="43">
      <t>フクシ</t>
    </rPh>
    <rPh sb="47" eb="50">
      <t>ジギョウショ</t>
    </rPh>
    <rPh sb="50" eb="51">
      <t>トウ</t>
    </rPh>
    <rPh sb="55" eb="56">
      <t>サダ</t>
    </rPh>
    <rPh sb="62" eb="64">
      <t>ジョウキン</t>
    </rPh>
    <rPh sb="65" eb="68">
      <t>ジュウギョウシャ</t>
    </rPh>
    <rPh sb="69" eb="71">
      <t>キンム</t>
    </rPh>
    <rPh sb="74" eb="77">
      <t>ジカンスウ</t>
    </rPh>
    <rPh sb="79" eb="81">
      <t>シュウカン</t>
    </rPh>
    <rPh sb="82" eb="84">
      <t>キンム</t>
    </rPh>
    <rPh sb="87" eb="90">
      <t>ジカンスウ</t>
    </rPh>
    <rPh sb="93" eb="95">
      <t>ジカン</t>
    </rPh>
    <rPh sb="96" eb="98">
      <t>シタマワ</t>
    </rPh>
    <rPh sb="99" eb="101">
      <t>バアイ</t>
    </rPh>
    <rPh sb="104" eb="106">
      <t>ジカン</t>
    </rPh>
    <rPh sb="107" eb="109">
      <t>キホン</t>
    </rPh>
    <rPh sb="115" eb="116">
      <t>タッ</t>
    </rPh>
    <rPh sb="130" eb="132">
      <t>トクテイ</t>
    </rPh>
    <rPh sb="132" eb="135">
      <t>ジギョウショ</t>
    </rPh>
    <rPh sb="135" eb="137">
      <t>カサン</t>
    </rPh>
    <rPh sb="145" eb="147">
      <t>ガイトウ</t>
    </rPh>
    <rPh sb="149" eb="151">
      <t>バアイ</t>
    </rPh>
    <phoneticPr fontId="5"/>
  </si>
  <si>
    <t xml:space="preserve">
 上記の届出内容は、事実と相違ありません。
 また、上記加算要件を満たさないことが明らかになった場合、すみやかに加算の届出を取り下げることを誓約致します。
　　　法人名
　　　法人代表者職・氏名　　　　　　　　　　　　　　　　　　　　　　　　　　　　　　　　</t>
    <phoneticPr fontId="5"/>
  </si>
  <si>
    <t>　上記の届出内容は、事実と相違ありません。
　また、上記加算要件を満たさないことが明らかになった場合、すみやかに加算の届出を取り下げることを誓約致します。
　　　法人名
　　　法人代表者職・氏名　　　　　　　　　　　　　　　　　　　　　　　　　　　　</t>
    <rPh sb="1" eb="3">
      <t>ジョウキ</t>
    </rPh>
    <rPh sb="4" eb="6">
      <t>トドケデ</t>
    </rPh>
    <rPh sb="6" eb="8">
      <t>ナイヨウ</t>
    </rPh>
    <rPh sb="10" eb="12">
      <t>ジジツ</t>
    </rPh>
    <rPh sb="13" eb="15">
      <t>ソウイ</t>
    </rPh>
    <rPh sb="26" eb="28">
      <t>ジョウキ</t>
    </rPh>
    <rPh sb="28" eb="30">
      <t>カサン</t>
    </rPh>
    <rPh sb="30" eb="32">
      <t>ヨウケン</t>
    </rPh>
    <rPh sb="33" eb="34">
      <t>ミ</t>
    </rPh>
    <rPh sb="41" eb="42">
      <t>アキ</t>
    </rPh>
    <rPh sb="48" eb="50">
      <t>バアイ</t>
    </rPh>
    <rPh sb="56" eb="58">
      <t>カサン</t>
    </rPh>
    <rPh sb="59" eb="61">
      <t>トドケデ</t>
    </rPh>
    <rPh sb="62" eb="63">
      <t>ト</t>
    </rPh>
    <rPh sb="64" eb="65">
      <t>サ</t>
    </rPh>
    <rPh sb="70" eb="72">
      <t>セイヤク</t>
    </rPh>
    <rPh sb="72" eb="73">
      <t>イタ</t>
    </rPh>
    <rPh sb="82" eb="84">
      <t>ホウジン</t>
    </rPh>
    <rPh sb="84" eb="85">
      <t>メイ</t>
    </rPh>
    <rPh sb="91" eb="93">
      <t>ホウジン</t>
    </rPh>
    <rPh sb="93" eb="96">
      <t>ダイヒョウシャ</t>
    </rPh>
    <rPh sb="96" eb="97">
      <t>ショク</t>
    </rPh>
    <rPh sb="98" eb="100">
      <t>シメイ</t>
    </rPh>
    <phoneticPr fontId="5"/>
  </si>
  <si>
    <t>別紙2-3（共同生活援助）</t>
    <rPh sb="6" eb="12">
      <t>キョウドウセイカツエンジョ</t>
    </rPh>
    <phoneticPr fontId="5"/>
  </si>
  <si>
    <t>別紙2-2（訪問系・共同生活援助以外）</t>
    <rPh sb="0" eb="2">
      <t>ベッシ</t>
    </rPh>
    <rPh sb="6" eb="8">
      <t>ホウモン</t>
    </rPh>
    <rPh sb="8" eb="9">
      <t>ケイ</t>
    </rPh>
    <rPh sb="10" eb="16">
      <t>キョウドウセイカツエンジョ</t>
    </rPh>
    <rPh sb="16" eb="18">
      <t>イガイ</t>
    </rPh>
    <phoneticPr fontId="5"/>
  </si>
  <si>
    <t xml:space="preserve">
  (1)　サービス費（Ⅰ）
  (2)　サービス費（Ⅱ）
  (3)　サービス費（Ⅲ）
  (4)　サービス費（Ⅳ）</t>
    <rPh sb="11" eb="12">
      <t>ヒ</t>
    </rPh>
    <rPh sb="27" eb="28">
      <t>ヒ</t>
    </rPh>
    <phoneticPr fontId="5"/>
  </si>
  <si>
    <t>　１　はい　　２　いいえ</t>
  </si>
  <si>
    <t>①運営規程に拠点等の機能を担う事業所として、各種機能を実施することを規定し、指定自治体あて届け出ていること。</t>
    <rPh sb="38" eb="40">
      <t>シテイ</t>
    </rPh>
    <rPh sb="40" eb="43">
      <t>ジチタイ</t>
    </rPh>
    <rPh sb="45" eb="46">
      <t>トド</t>
    </rPh>
    <rPh sb="47" eb="48">
      <t>デ</t>
    </rPh>
    <phoneticPr fontId="5"/>
  </si>
  <si>
    <t>②地域生活支援拠点の機能について理解し、その機能を担っていること。</t>
    <phoneticPr fontId="5"/>
  </si>
  <si>
    <t>医療連携体制加算（Ⅶ）</t>
    <rPh sb="0" eb="2">
      <t>イリョウ</t>
    </rPh>
    <rPh sb="2" eb="4">
      <t>レンケイ</t>
    </rPh>
    <rPh sb="4" eb="6">
      <t>タイセイ</t>
    </rPh>
    <rPh sb="6" eb="8">
      <t>カサン</t>
    </rPh>
    <phoneticPr fontId="5"/>
  </si>
  <si>
    <t>別紙23-1医療連携体制加算Ⅶ）</t>
    <rPh sb="0" eb="2">
      <t>ベッシ</t>
    </rPh>
    <rPh sb="6" eb="8">
      <t>イリョウ</t>
    </rPh>
    <rPh sb="8" eb="10">
      <t>レンケイ</t>
    </rPh>
    <rPh sb="10" eb="12">
      <t>タイセイ</t>
    </rPh>
    <rPh sb="12" eb="14">
      <t>カサン</t>
    </rPh>
    <phoneticPr fontId="5"/>
  </si>
  <si>
    <t>地域定着支援</t>
    <rPh sb="0" eb="6">
      <t>チイキテイチャクシエン</t>
    </rPh>
    <phoneticPr fontId="5"/>
  </si>
  <si>
    <t>別紙50（ピアサポート体制加算）</t>
    <rPh sb="0" eb="2">
      <t>ベッシ</t>
    </rPh>
    <phoneticPr fontId="5"/>
  </si>
  <si>
    <t>別紙51（医療的ケア対応支援加算）</t>
    <rPh sb="0" eb="2">
      <t>ベッシ</t>
    </rPh>
    <phoneticPr fontId="5"/>
  </si>
  <si>
    <t>別紙52（強度行動障害者体験利用加算）</t>
    <rPh sb="0" eb="2">
      <t>ベッシ</t>
    </rPh>
    <phoneticPr fontId="5"/>
  </si>
  <si>
    <t>別紙53（居住支援連携体制加算）</t>
    <rPh sb="0" eb="2">
      <t>ベッシ</t>
    </rPh>
    <phoneticPr fontId="5"/>
  </si>
  <si>
    <t>地域定着支援</t>
    <rPh sb="2" eb="4">
      <t>テイチャク</t>
    </rPh>
    <phoneticPr fontId="5"/>
  </si>
  <si>
    <t>別紙48　（地域移行支援サービス費(Ⅰ)(Ⅱ)に係る届出書)</t>
    <rPh sb="0" eb="2">
      <t>ベッシ</t>
    </rPh>
    <rPh sb="6" eb="8">
      <t>チイキ</t>
    </rPh>
    <rPh sb="8" eb="10">
      <t>イコウ</t>
    </rPh>
    <rPh sb="10" eb="12">
      <t>シエン</t>
    </rPh>
    <rPh sb="16" eb="17">
      <t>ヒ</t>
    </rPh>
    <rPh sb="24" eb="25">
      <t>カカ</t>
    </rPh>
    <rPh sb="26" eb="29">
      <t>トドケデショ</t>
    </rPh>
    <phoneticPr fontId="5"/>
  </si>
  <si>
    <t>強度行動障害者体験利用加算</t>
    <phoneticPr fontId="5"/>
  </si>
  <si>
    <t>重度障害者支援加算（Ⅰ）</t>
    <rPh sb="0" eb="2">
      <t>ジュウド</t>
    </rPh>
    <rPh sb="2" eb="5">
      <t>ショウガイシャ</t>
    </rPh>
    <rPh sb="5" eb="7">
      <t>シエン</t>
    </rPh>
    <rPh sb="7" eb="9">
      <t>カサン</t>
    </rPh>
    <phoneticPr fontId="5"/>
  </si>
  <si>
    <t>別紙22-1（重度障害者支援加算（Ⅰ））</t>
    <rPh sb="0" eb="2">
      <t>ベッシ</t>
    </rPh>
    <rPh sb="7" eb="9">
      <t>ジュウド</t>
    </rPh>
    <rPh sb="9" eb="12">
      <t>ショウガイシャ</t>
    </rPh>
    <rPh sb="12" eb="14">
      <t>シエン</t>
    </rPh>
    <rPh sb="14" eb="16">
      <t>カサン</t>
    </rPh>
    <phoneticPr fontId="5"/>
  </si>
  <si>
    <t>別紙22-2（重度障害者支援加算（Ⅱ））</t>
    <rPh sb="0" eb="2">
      <t>ベッシ</t>
    </rPh>
    <rPh sb="7" eb="9">
      <t>ジュウド</t>
    </rPh>
    <rPh sb="9" eb="12">
      <t>ショウガイシャ</t>
    </rPh>
    <rPh sb="12" eb="14">
      <t>シエン</t>
    </rPh>
    <rPh sb="14" eb="16">
      <t>カサン</t>
    </rPh>
    <phoneticPr fontId="5"/>
  </si>
  <si>
    <t>③施設外就労利用者数</t>
    <rPh sb="1" eb="6">
      <t>シセツガイシュウロウ</t>
    </rPh>
    <rPh sb="6" eb="9">
      <t>リヨウシャ</t>
    </rPh>
    <rPh sb="9" eb="10">
      <t>スウ</t>
    </rPh>
    <phoneticPr fontId="5"/>
  </si>
  <si>
    <t>別紙23-2医療連携体制加算Ⅸ）</t>
    <rPh sb="0" eb="2">
      <t>ベッシ</t>
    </rPh>
    <rPh sb="6" eb="8">
      <t>イリョウ</t>
    </rPh>
    <rPh sb="8" eb="10">
      <t>レンケイ</t>
    </rPh>
    <rPh sb="10" eb="12">
      <t>タイセイ</t>
    </rPh>
    <rPh sb="12" eb="14">
      <t>カサン</t>
    </rPh>
    <phoneticPr fontId="5"/>
  </si>
  <si>
    <t>医療連携体制加算(Ⅸ)</t>
    <rPh sb="0" eb="2">
      <t>イリョウ</t>
    </rPh>
    <rPh sb="2" eb="4">
      <t>レンケイ</t>
    </rPh>
    <rPh sb="4" eb="6">
      <t>タイセイ</t>
    </rPh>
    <rPh sb="6" eb="8">
      <t>カサン</t>
    </rPh>
    <phoneticPr fontId="5"/>
  </si>
  <si>
    <t>日中活動支援体制加算</t>
    <rPh sb="0" eb="2">
      <t>ニッチュウ</t>
    </rPh>
    <rPh sb="2" eb="4">
      <t>カツドウ</t>
    </rPh>
    <rPh sb="4" eb="6">
      <t>シエン</t>
    </rPh>
    <rPh sb="6" eb="8">
      <t>タイセイ</t>
    </rPh>
    <rPh sb="8" eb="10">
      <t>カサン</t>
    </rPh>
    <phoneticPr fontId="5"/>
  </si>
  <si>
    <r>
      <t>別紙54</t>
    </r>
    <r>
      <rPr>
        <sz val="11"/>
        <rFont val="ＭＳ Ｐゴシック"/>
        <family val="3"/>
        <charset val="128"/>
      </rPr>
      <t>（日中活動支援加算）</t>
    </r>
    <rPh sb="0" eb="2">
      <t>ベッシ</t>
    </rPh>
    <phoneticPr fontId="5"/>
  </si>
  <si>
    <r>
      <t>別紙55</t>
    </r>
    <r>
      <rPr>
        <sz val="11"/>
        <rFont val="ＭＳ Ｐゴシック"/>
        <family val="3"/>
        <charset val="128"/>
      </rPr>
      <t>（口腔衛生管理体制加算）</t>
    </r>
    <rPh sb="0" eb="2">
      <t>ベッシ</t>
    </rPh>
    <phoneticPr fontId="5"/>
  </si>
  <si>
    <t>１（Ⅰ）　２（Ⅱ）　３（Ⅲ）</t>
    <phoneticPr fontId="5"/>
  </si>
  <si>
    <t>地域生活支援拠点等</t>
    <phoneticPr fontId="5"/>
  </si>
  <si>
    <t>下記①②に該当する場合は「該当」に〇を付けること。</t>
    <rPh sb="0" eb="2">
      <t>カキ</t>
    </rPh>
    <rPh sb="5" eb="7">
      <t>ガイトウ</t>
    </rPh>
    <rPh sb="9" eb="11">
      <t>バアイ</t>
    </rPh>
    <rPh sb="13" eb="15">
      <t>ガイトウ</t>
    </rPh>
    <rPh sb="19" eb="20">
      <t>ツ</t>
    </rPh>
    <phoneticPr fontId="5"/>
  </si>
  <si>
    <r>
      <t xml:space="preserve">※地域生活支援拠点等について
</t>
    </r>
    <r>
      <rPr>
        <b/>
        <sz val="14"/>
        <rFont val="ＭＳ ゴシック"/>
        <family val="3"/>
        <charset val="128"/>
      </rPr>
      <t>　</t>
    </r>
    <r>
      <rPr>
        <b/>
        <u/>
        <sz val="14"/>
        <rFont val="ＭＳ ゴシック"/>
        <family val="3"/>
        <charset val="128"/>
      </rPr>
      <t xml:space="preserve">「該当」を選択した場合で、運営規程に拠点等の機能を担う事業所として指定権者に届け出ていない場合は、必ず運営
</t>
    </r>
    <r>
      <rPr>
        <b/>
        <sz val="14"/>
        <rFont val="ＭＳ ゴシック"/>
        <family val="3"/>
        <charset val="128"/>
      </rPr>
      <t>　</t>
    </r>
    <r>
      <rPr>
        <b/>
        <u/>
        <sz val="14"/>
        <rFont val="ＭＳ ゴシック"/>
        <family val="3"/>
        <charset val="128"/>
      </rPr>
      <t xml:space="preserve">規程と変更届（第5号様式）を提出してください。
</t>
    </r>
    <r>
      <rPr>
        <b/>
        <sz val="14"/>
        <rFont val="ＭＳ ゴシック"/>
        <family val="3"/>
        <charset val="128"/>
      </rPr>
      <t>　</t>
    </r>
    <r>
      <rPr>
        <b/>
        <u/>
        <sz val="14"/>
        <rFont val="ＭＳ ゴシック"/>
        <family val="3"/>
        <charset val="128"/>
      </rPr>
      <t xml:space="preserve">運営規程に「地域生活支援拠点として障害のある方を地域全体で支えるサービス提供体制を担う。」と定めている事が
</t>
    </r>
    <r>
      <rPr>
        <b/>
        <sz val="14"/>
        <rFont val="ＭＳ ゴシック"/>
        <family val="3"/>
        <charset val="128"/>
      </rPr>
      <t>　</t>
    </r>
    <r>
      <rPr>
        <b/>
        <u/>
        <sz val="14"/>
        <rFont val="ＭＳ ゴシック"/>
        <family val="3"/>
        <charset val="128"/>
      </rPr>
      <t>要件となります。</t>
    </r>
    <rPh sb="1" eb="9">
      <t>チイキセイカツシエンキョテン</t>
    </rPh>
    <rPh sb="9" eb="10">
      <t>ナド</t>
    </rPh>
    <rPh sb="17" eb="19">
      <t>ガイトウ</t>
    </rPh>
    <rPh sb="49" eb="53">
      <t>シテイケンシャ</t>
    </rPh>
    <rPh sb="54" eb="55">
      <t>トド</t>
    </rPh>
    <rPh sb="56" eb="57">
      <t>デ</t>
    </rPh>
    <rPh sb="61" eb="63">
      <t>バアイ</t>
    </rPh>
    <rPh sb="85" eb="87">
      <t>テイシュツ</t>
    </rPh>
    <phoneticPr fontId="5"/>
  </si>
  <si>
    <r>
      <t>別紙56</t>
    </r>
    <r>
      <rPr>
        <sz val="11"/>
        <rFont val="ＭＳ Ｐゴシック"/>
        <family val="3"/>
        <charset val="128"/>
      </rPr>
      <t>（ピアサポート実施加算）</t>
    </r>
    <rPh sb="0" eb="2">
      <t>ベッシ</t>
    </rPh>
    <phoneticPr fontId="5"/>
  </si>
  <si>
    <t>（訪問系サービス）</t>
    <rPh sb="1" eb="3">
      <t>ホウモン</t>
    </rPh>
    <rPh sb="3" eb="4">
      <t>ケイ</t>
    </rPh>
    <phoneticPr fontId="5"/>
  </si>
  <si>
    <t>届
出
様
式
③</t>
    <phoneticPr fontId="5"/>
  </si>
  <si>
    <t>　運営規程に「地域生活支援拠点として障害のある方を地域全体で支えるサービス提供体制を担う。」と定めている事が</t>
  </si>
  <si>
    <t>　要件となります。</t>
  </si>
  <si>
    <r>
      <t>①ここでいう常勤とは、指定障害福祉サービス事業所等における勤務時間が、当該指定障害福祉サービス事業所等において定められている常勤の従業者が勤務すべき時間数（１週間に勤務すべき時間数が32時間を下回る場合は32時間を基本とする。）に達していることをいいます。
②特定事業所加算（Ⅰ）～（Ⅳ）に該当する場合は、以下の誓約書に記名してください。</t>
    </r>
    <r>
      <rPr>
        <strike/>
        <sz val="11"/>
        <rFont val="ＭＳ ゴシック"/>
        <family val="3"/>
        <charset val="128"/>
      </rPr>
      <t xml:space="preserve">
</t>
    </r>
    <r>
      <rPr>
        <b/>
        <sz val="11"/>
        <color indexed="10"/>
        <rFont val="ＭＳ ゴシック"/>
        <family val="3"/>
        <charset val="128"/>
      </rPr>
      <t>③特定事業所加算（Ⅰ）（Ⅱ）を取得する場合は、該当の資格証又は研修修了証等の写しを添付してください。</t>
    </r>
    <rPh sb="6" eb="8">
      <t>ジョウキン</t>
    </rPh>
    <rPh sb="11" eb="13">
      <t>シテイ</t>
    </rPh>
    <rPh sb="13" eb="15">
      <t>ショウガイ</t>
    </rPh>
    <rPh sb="15" eb="17">
      <t>フクシ</t>
    </rPh>
    <rPh sb="21" eb="23">
      <t>ジギョウ</t>
    </rPh>
    <rPh sb="23" eb="24">
      <t>ショ</t>
    </rPh>
    <rPh sb="24" eb="25">
      <t>トウ</t>
    </rPh>
    <rPh sb="29" eb="31">
      <t>キンム</t>
    </rPh>
    <rPh sb="31" eb="33">
      <t>ジカン</t>
    </rPh>
    <rPh sb="35" eb="37">
      <t>トウガイ</t>
    </rPh>
    <rPh sb="37" eb="39">
      <t>シテイ</t>
    </rPh>
    <rPh sb="39" eb="41">
      <t>ショウガイ</t>
    </rPh>
    <rPh sb="41" eb="43">
      <t>フクシ</t>
    </rPh>
    <rPh sb="47" eb="50">
      <t>ジギョウショ</t>
    </rPh>
    <rPh sb="50" eb="51">
      <t>トウ</t>
    </rPh>
    <rPh sb="55" eb="56">
      <t>サダ</t>
    </rPh>
    <rPh sb="62" eb="64">
      <t>ジョウキン</t>
    </rPh>
    <rPh sb="65" eb="68">
      <t>ジュウギョウシャ</t>
    </rPh>
    <rPh sb="69" eb="71">
      <t>キンム</t>
    </rPh>
    <rPh sb="74" eb="77">
      <t>ジカンスウ</t>
    </rPh>
    <rPh sb="79" eb="81">
      <t>シュウカン</t>
    </rPh>
    <rPh sb="82" eb="84">
      <t>キンム</t>
    </rPh>
    <rPh sb="87" eb="90">
      <t>ジカンスウ</t>
    </rPh>
    <rPh sb="93" eb="95">
      <t>ジカン</t>
    </rPh>
    <rPh sb="96" eb="98">
      <t>シタマワ</t>
    </rPh>
    <rPh sb="99" eb="101">
      <t>バアイ</t>
    </rPh>
    <rPh sb="104" eb="106">
      <t>ジカン</t>
    </rPh>
    <rPh sb="107" eb="109">
      <t>キホン</t>
    </rPh>
    <rPh sb="115" eb="116">
      <t>タッ</t>
    </rPh>
    <rPh sb="130" eb="132">
      <t>トクテイ</t>
    </rPh>
    <rPh sb="132" eb="135">
      <t>ジギョウショ</t>
    </rPh>
    <rPh sb="135" eb="137">
      <t>カサン</t>
    </rPh>
    <rPh sb="145" eb="147">
      <t>ガイトウ</t>
    </rPh>
    <rPh sb="149" eb="151">
      <t>バアイ</t>
    </rPh>
    <rPh sb="153" eb="155">
      <t>イカ</t>
    </rPh>
    <rPh sb="156" eb="159">
      <t>セイヤクショ</t>
    </rPh>
    <rPh sb="160" eb="162">
      <t>キメイ</t>
    </rPh>
    <rPh sb="171" eb="176">
      <t>トクテイジギョウショ</t>
    </rPh>
    <rPh sb="176" eb="178">
      <t>カサン</t>
    </rPh>
    <rPh sb="185" eb="187">
      <t>シュトク</t>
    </rPh>
    <rPh sb="189" eb="191">
      <t>バアイ</t>
    </rPh>
    <rPh sb="193" eb="195">
      <t>ガイトウ</t>
    </rPh>
    <rPh sb="196" eb="199">
      <t>シカクショウ</t>
    </rPh>
    <rPh sb="199" eb="200">
      <t>マタ</t>
    </rPh>
    <rPh sb="201" eb="206">
      <t>ケンシュウシュウリョウショウ</t>
    </rPh>
    <rPh sb="206" eb="207">
      <t>ナド</t>
    </rPh>
    <rPh sb="208" eb="209">
      <t>ウツ</t>
    </rPh>
    <rPh sb="211" eb="213">
      <t>テンプ</t>
    </rPh>
    <phoneticPr fontId="5"/>
  </si>
  <si>
    <t>別紙4-3</t>
    <rPh sb="0" eb="2">
      <t>ベッシ</t>
    </rPh>
    <phoneticPr fontId="5"/>
  </si>
  <si>
    <t>（行動援護）</t>
    <rPh sb="1" eb="3">
      <t>コウドウ</t>
    </rPh>
    <rPh sb="3" eb="5">
      <t>エンゴ</t>
    </rPh>
    <phoneticPr fontId="5"/>
  </si>
  <si>
    <t>特定事業所加算に係る体制等の状況（行動援護事業所）</t>
    <rPh sb="0" eb="2">
      <t>トクテイ</t>
    </rPh>
    <rPh sb="2" eb="5">
      <t>ジギョウショ</t>
    </rPh>
    <rPh sb="5" eb="7">
      <t>カサン</t>
    </rPh>
    <rPh sb="8" eb="9">
      <t>カカ</t>
    </rPh>
    <rPh sb="10" eb="13">
      <t>タイセイトウ</t>
    </rPh>
    <rPh sb="14" eb="16">
      <t>ジョウキョウ</t>
    </rPh>
    <rPh sb="17" eb="19">
      <t>コウドウ</t>
    </rPh>
    <rPh sb="19" eb="21">
      <t>エンゴ</t>
    </rPh>
    <rPh sb="21" eb="24">
      <t>ジギョウショ</t>
    </rPh>
    <phoneticPr fontId="5"/>
  </si>
  <si>
    <t>すべての行動援護従業者ごとに研修計画を策定し、当該計画に従い、研修を実施又は実施を予定している。</t>
    <rPh sb="4" eb="6">
      <t>コウドウ</t>
    </rPh>
    <rPh sb="6" eb="8">
      <t>エンゴ</t>
    </rPh>
    <rPh sb="8" eb="11">
      <t>ジュウギョウシャ</t>
    </rPh>
    <rPh sb="19" eb="21">
      <t>サクテイ</t>
    </rPh>
    <phoneticPr fontId="5"/>
  </si>
  <si>
    <t>行動援護従業者の技術指導等を目的とした会議を定期的に開催している。</t>
    <rPh sb="0" eb="2">
      <t>コウドウ</t>
    </rPh>
    <rPh sb="2" eb="4">
      <t>エンゴ</t>
    </rPh>
    <phoneticPr fontId="5"/>
  </si>
  <si>
    <t>サービス提供責任者と行動援護従業者との間の情報伝達及び報告体制を整備している。</t>
    <rPh sb="10" eb="12">
      <t>コウドウ</t>
    </rPh>
    <rPh sb="12" eb="14">
      <t>エンゴ</t>
    </rPh>
    <phoneticPr fontId="5"/>
  </si>
  <si>
    <t>行動援護従業者に対する健康診断の定期的な実施体制を整備している。</t>
    <rPh sb="0" eb="2">
      <t>コウドウ</t>
    </rPh>
    <rPh sb="2" eb="4">
      <t>エンゴ</t>
    </rPh>
    <phoneticPr fontId="5"/>
  </si>
  <si>
    <t>新規に採用したすべての行動援護従業者に対し、熟練した行動援護従業者の同行による研修</t>
    <rPh sb="11" eb="13">
      <t>コウドウ</t>
    </rPh>
    <rPh sb="13" eb="15">
      <t>エンゴ</t>
    </rPh>
    <rPh sb="26" eb="28">
      <t>コウドウ</t>
    </rPh>
    <rPh sb="28" eb="30">
      <t>エンゴ</t>
    </rPh>
    <rPh sb="39" eb="41">
      <t>ケンシュウ</t>
    </rPh>
    <phoneticPr fontId="5"/>
  </si>
  <si>
    <t>(6)行動援護従業者に関する要件について</t>
    <rPh sb="3" eb="5">
      <t>コウドウ</t>
    </rPh>
    <rPh sb="5" eb="7">
      <t>エンゴ</t>
    </rPh>
    <rPh sb="7" eb="10">
      <t>ジュウギョウシャ</t>
    </rPh>
    <rPh sb="11" eb="12">
      <t>カン</t>
    </rPh>
    <rPh sb="14" eb="16">
      <t>ヨウケン</t>
    </rPh>
    <phoneticPr fontId="5"/>
  </si>
  <si>
    <t>行動援護従業者の総数</t>
    <rPh sb="0" eb="2">
      <t>コウドウ</t>
    </rPh>
    <rPh sb="2" eb="4">
      <t>エンゴ</t>
    </rPh>
    <rPh sb="4" eb="7">
      <t>ジュウギョウシャ</t>
    </rPh>
    <rPh sb="8" eb="10">
      <t>ソウスウ</t>
    </rPh>
    <phoneticPr fontId="5"/>
  </si>
  <si>
    <t>前年度又は前３月の期間におけるサービス提供時間のうち、常勤の行動援護従業者によるサービス提供の総時間数</t>
    <rPh sb="0" eb="3">
      <t>ゼンネンド</t>
    </rPh>
    <rPh sb="3" eb="4">
      <t>マタ</t>
    </rPh>
    <rPh sb="5" eb="6">
      <t>ゼン</t>
    </rPh>
    <rPh sb="7" eb="8">
      <t>ツキ</t>
    </rPh>
    <rPh sb="9" eb="11">
      <t>キカン</t>
    </rPh>
    <rPh sb="19" eb="21">
      <t>テイキョウ</t>
    </rPh>
    <rPh sb="21" eb="23">
      <t>ジカン</t>
    </rPh>
    <rPh sb="27" eb="29">
      <t>ジョウキン</t>
    </rPh>
    <rPh sb="30" eb="32">
      <t>コウドウ</t>
    </rPh>
    <rPh sb="32" eb="34">
      <t>エンゴ</t>
    </rPh>
    <rPh sb="34" eb="37">
      <t>ジュウギョウシャ</t>
    </rPh>
    <rPh sb="44" eb="46">
      <t>テイキョウ</t>
    </rPh>
    <rPh sb="47" eb="48">
      <t>ソウ</t>
    </rPh>
    <rPh sb="48" eb="50">
      <t>ジカン</t>
    </rPh>
    <rPh sb="50" eb="51">
      <t>スウ</t>
    </rPh>
    <phoneticPr fontId="5"/>
  </si>
  <si>
    <t>　上記の届出内容は、事実と相違ありません。
　また、上記加算要件を満たさないことが明らかになった場合、すみやかに加算の届出を取り下げることを誓約致します。
　　　法人名
　　　法人代表者職・氏名　　　　　　　　　　　　　　　　　　　　　　　　　　　　　　　　</t>
    <rPh sb="1" eb="3">
      <t>ジョウキ</t>
    </rPh>
    <rPh sb="4" eb="6">
      <t>トドケデ</t>
    </rPh>
    <rPh sb="6" eb="8">
      <t>ナイヨウ</t>
    </rPh>
    <rPh sb="10" eb="12">
      <t>ジジツ</t>
    </rPh>
    <rPh sb="13" eb="15">
      <t>ソウイ</t>
    </rPh>
    <rPh sb="26" eb="28">
      <t>ジョウキ</t>
    </rPh>
    <rPh sb="28" eb="30">
      <t>カサン</t>
    </rPh>
    <rPh sb="30" eb="32">
      <t>ヨウケン</t>
    </rPh>
    <rPh sb="33" eb="34">
      <t>ミ</t>
    </rPh>
    <rPh sb="41" eb="42">
      <t>アキ</t>
    </rPh>
    <rPh sb="48" eb="50">
      <t>バアイ</t>
    </rPh>
    <rPh sb="56" eb="58">
      <t>カサン</t>
    </rPh>
    <rPh sb="59" eb="61">
      <t>トドケデ</t>
    </rPh>
    <rPh sb="62" eb="63">
      <t>ト</t>
    </rPh>
    <rPh sb="64" eb="65">
      <t>サ</t>
    </rPh>
    <rPh sb="70" eb="72">
      <t>セイヤク</t>
    </rPh>
    <rPh sb="72" eb="73">
      <t>イタ</t>
    </rPh>
    <rPh sb="82" eb="84">
      <t>ホウジン</t>
    </rPh>
    <rPh sb="84" eb="85">
      <t>メイ</t>
    </rPh>
    <rPh sb="91" eb="93">
      <t>ホウジン</t>
    </rPh>
    <rPh sb="93" eb="96">
      <t>ダイヒョウシャ</t>
    </rPh>
    <rPh sb="96" eb="97">
      <t>ショク</t>
    </rPh>
    <rPh sb="98" eb="100">
      <t>シメイ</t>
    </rPh>
    <phoneticPr fontId="5"/>
  </si>
  <si>
    <t>別紙4-4</t>
    <rPh sb="0" eb="2">
      <t>ベッシ</t>
    </rPh>
    <phoneticPr fontId="5"/>
  </si>
  <si>
    <t>（同行援護）</t>
    <rPh sb="1" eb="3">
      <t>ドウコウ</t>
    </rPh>
    <rPh sb="3" eb="5">
      <t>エンゴ</t>
    </rPh>
    <phoneticPr fontId="5"/>
  </si>
  <si>
    <t>特定事業所加算に係る体制等の状況（同行援護事業所）</t>
    <rPh sb="0" eb="2">
      <t>トクテイ</t>
    </rPh>
    <rPh sb="2" eb="5">
      <t>ジギョウショ</t>
    </rPh>
    <rPh sb="5" eb="7">
      <t>カサン</t>
    </rPh>
    <rPh sb="8" eb="9">
      <t>カカ</t>
    </rPh>
    <rPh sb="10" eb="13">
      <t>タイセイトウ</t>
    </rPh>
    <rPh sb="14" eb="16">
      <t>ジョウキョウ</t>
    </rPh>
    <rPh sb="17" eb="19">
      <t>ドウコウ</t>
    </rPh>
    <rPh sb="19" eb="21">
      <t>エンゴ</t>
    </rPh>
    <rPh sb="21" eb="24">
      <t>ジギョウショ</t>
    </rPh>
    <phoneticPr fontId="5"/>
  </si>
  <si>
    <t>すべての同行援護従業者ごとに研修計画を策定し、当該計画に従い、研修を実施又は実施を予定している。</t>
    <rPh sb="4" eb="6">
      <t>ドウコウ</t>
    </rPh>
    <rPh sb="6" eb="8">
      <t>エンゴ</t>
    </rPh>
    <rPh sb="8" eb="11">
      <t>ジュウギョウシャ</t>
    </rPh>
    <rPh sb="19" eb="21">
      <t>サクテイ</t>
    </rPh>
    <phoneticPr fontId="5"/>
  </si>
  <si>
    <t>同行援護従業者の技術指導等を目的とした会議を定期的に開催している。</t>
    <rPh sb="0" eb="2">
      <t>ドウコウ</t>
    </rPh>
    <rPh sb="2" eb="4">
      <t>エンゴ</t>
    </rPh>
    <phoneticPr fontId="5"/>
  </si>
  <si>
    <t>サービス提供責任者と同行援護従業者との間の情報伝達及び報告体制を整備している。</t>
    <rPh sb="10" eb="12">
      <t>ドウコウ</t>
    </rPh>
    <rPh sb="12" eb="14">
      <t>エンゴ</t>
    </rPh>
    <phoneticPr fontId="5"/>
  </si>
  <si>
    <t>同行援護従業者に対する健康診断の定期的な実施体制を整備している。</t>
    <rPh sb="0" eb="2">
      <t>ドウコウ</t>
    </rPh>
    <rPh sb="2" eb="4">
      <t>エンゴ</t>
    </rPh>
    <phoneticPr fontId="5"/>
  </si>
  <si>
    <t>新規に採用したすべての同行援護従業者に対し、熟練した同行援護従業者の同行による研修</t>
    <rPh sb="11" eb="13">
      <t>ドウコウ</t>
    </rPh>
    <rPh sb="13" eb="15">
      <t>エンゴ</t>
    </rPh>
    <rPh sb="26" eb="28">
      <t>ドウコウ</t>
    </rPh>
    <rPh sb="28" eb="30">
      <t>エンゴ</t>
    </rPh>
    <rPh sb="39" eb="41">
      <t>ケンシュウ</t>
    </rPh>
    <phoneticPr fontId="5"/>
  </si>
  <si>
    <t>(6)同行援護従業者に関する要件について</t>
    <rPh sb="3" eb="5">
      <t>ドウコウ</t>
    </rPh>
    <rPh sb="5" eb="7">
      <t>エンゴ</t>
    </rPh>
    <rPh sb="7" eb="10">
      <t>ジュウギョウシャ</t>
    </rPh>
    <rPh sb="11" eb="12">
      <t>カン</t>
    </rPh>
    <rPh sb="14" eb="16">
      <t>ヨウケン</t>
    </rPh>
    <phoneticPr fontId="5"/>
  </si>
  <si>
    <t>同行援護従業者の総数</t>
    <rPh sb="0" eb="2">
      <t>ドウコウ</t>
    </rPh>
    <rPh sb="2" eb="4">
      <t>エンゴ</t>
    </rPh>
    <rPh sb="4" eb="7">
      <t>ジュウギョウシャ</t>
    </rPh>
    <rPh sb="8" eb="10">
      <t>ソウスウ</t>
    </rPh>
    <phoneticPr fontId="5"/>
  </si>
  <si>
    <t>前年度又は前３月の期間におけるサービス提供時間のうち、常勤の同行援護従業者によるサービス提供の総時間数</t>
    <rPh sb="0" eb="3">
      <t>ゼンネンド</t>
    </rPh>
    <rPh sb="3" eb="4">
      <t>マタ</t>
    </rPh>
    <rPh sb="5" eb="6">
      <t>ゼン</t>
    </rPh>
    <rPh sb="7" eb="8">
      <t>ツキ</t>
    </rPh>
    <rPh sb="9" eb="11">
      <t>キカン</t>
    </rPh>
    <rPh sb="19" eb="21">
      <t>テイキョウ</t>
    </rPh>
    <rPh sb="21" eb="23">
      <t>ジカン</t>
    </rPh>
    <rPh sb="27" eb="29">
      <t>ジョウキン</t>
    </rPh>
    <rPh sb="30" eb="32">
      <t>ドウコウ</t>
    </rPh>
    <rPh sb="32" eb="34">
      <t>エンゴ</t>
    </rPh>
    <rPh sb="34" eb="37">
      <t>ジュウギョウシャ</t>
    </rPh>
    <rPh sb="44" eb="46">
      <t>テイキョウ</t>
    </rPh>
    <rPh sb="47" eb="48">
      <t>ソウ</t>
    </rPh>
    <rPh sb="48" eb="50">
      <t>ジカン</t>
    </rPh>
    <rPh sb="50" eb="51">
      <t>スウ</t>
    </rPh>
    <phoneticPr fontId="5"/>
  </si>
  <si>
    <t>同行援護従業者養成研修（応用課程）修了者及び国立障害者リハビリテーションセンター視覚障害学科修了者等の総数</t>
    <rPh sb="0" eb="4">
      <t>１５</t>
    </rPh>
    <rPh sb="4" eb="9">
      <t>ジュウギョウシャヨウセイ</t>
    </rPh>
    <rPh sb="9" eb="11">
      <t>ケンシュウ</t>
    </rPh>
    <rPh sb="12" eb="16">
      <t>オウヨウカテイ</t>
    </rPh>
    <rPh sb="17" eb="20">
      <t>シュウリョウシャ</t>
    </rPh>
    <rPh sb="20" eb="21">
      <t>オヨ</t>
    </rPh>
    <rPh sb="22" eb="24">
      <t>コクリツ</t>
    </rPh>
    <rPh sb="24" eb="27">
      <t>ショウガイシャ</t>
    </rPh>
    <rPh sb="40" eb="42">
      <t>シカク</t>
    </rPh>
    <rPh sb="42" eb="44">
      <t>ショウガイ</t>
    </rPh>
    <rPh sb="44" eb="46">
      <t>ガッカ</t>
    </rPh>
    <rPh sb="46" eb="50">
      <t>シュウリョウシャナド</t>
    </rPh>
    <rPh sb="51" eb="53">
      <t>ソウスウ</t>
    </rPh>
    <phoneticPr fontId="5"/>
  </si>
  <si>
    <t>①に占める⑤の割合が３０％以上</t>
  </si>
  <si>
    <t>すべてのサービス提供責任者が３年以上の介護等の実務経験を有する介護福祉士、国立障害者リハビリテーションセンター学院視覚障害学科修了者等又は５年以上の実務経験を有する実務者研修修了者、介護職員基礎研修課程修了者若しくは１級課程修了者である</t>
    <rPh sb="8" eb="10">
      <t>テイキョウ</t>
    </rPh>
    <rPh sb="10" eb="13">
      <t>セキニンシャ</t>
    </rPh>
    <rPh sb="15" eb="16">
      <t>ネン</t>
    </rPh>
    <rPh sb="16" eb="18">
      <t>イジョウ</t>
    </rPh>
    <rPh sb="19" eb="21">
      <t>カイゴ</t>
    </rPh>
    <rPh sb="21" eb="22">
      <t>トウ</t>
    </rPh>
    <rPh sb="23" eb="25">
      <t>ジツム</t>
    </rPh>
    <rPh sb="25" eb="27">
      <t>ケイケン</t>
    </rPh>
    <rPh sb="28" eb="29">
      <t>ユウ</t>
    </rPh>
    <rPh sb="31" eb="33">
      <t>カイゴ</t>
    </rPh>
    <rPh sb="33" eb="36">
      <t>フクシシ</t>
    </rPh>
    <rPh sb="37" eb="39">
      <t>コクリツ</t>
    </rPh>
    <rPh sb="39" eb="42">
      <t>ショウガイシャ</t>
    </rPh>
    <rPh sb="55" eb="57">
      <t>ガクイン</t>
    </rPh>
    <rPh sb="57" eb="59">
      <t>シカク</t>
    </rPh>
    <rPh sb="59" eb="61">
      <t>ショウガイ</t>
    </rPh>
    <rPh sb="61" eb="63">
      <t>ガッカ</t>
    </rPh>
    <rPh sb="63" eb="66">
      <t>シュウリョウシャ</t>
    </rPh>
    <rPh sb="66" eb="67">
      <t>トウ</t>
    </rPh>
    <rPh sb="67" eb="68">
      <t>マタ</t>
    </rPh>
    <rPh sb="70" eb="73">
      <t>ネンイジョウ</t>
    </rPh>
    <rPh sb="74" eb="76">
      <t>ジツム</t>
    </rPh>
    <rPh sb="76" eb="78">
      <t>ケイケン</t>
    </rPh>
    <rPh sb="79" eb="80">
      <t>ユウ</t>
    </rPh>
    <rPh sb="82" eb="85">
      <t>ジツムシャ</t>
    </rPh>
    <rPh sb="85" eb="87">
      <t>ケンシュウ</t>
    </rPh>
    <rPh sb="87" eb="90">
      <t>シュウリョウシャ</t>
    </rPh>
    <rPh sb="109" eb="110">
      <t>キュウ</t>
    </rPh>
    <phoneticPr fontId="5"/>
  </si>
  <si>
    <t>　上記の届出内容は、事実と相違ありません。
　また、上記加算要件を満たさないことが明らかになった場合、すみやかに加算の届出を取り下げることを誓約致します。
　　　法人名
　　　法人代表者職・氏名　　　　　　　　　　　　　　　　　　　　　　　　　　　　　　</t>
    <rPh sb="1" eb="3">
      <t>ジョウキ</t>
    </rPh>
    <rPh sb="4" eb="6">
      <t>トドケデ</t>
    </rPh>
    <rPh sb="6" eb="8">
      <t>ナイヨウ</t>
    </rPh>
    <rPh sb="10" eb="12">
      <t>ジジツ</t>
    </rPh>
    <rPh sb="13" eb="15">
      <t>ソウイ</t>
    </rPh>
    <rPh sb="26" eb="28">
      <t>ジョウキ</t>
    </rPh>
    <rPh sb="28" eb="30">
      <t>カサン</t>
    </rPh>
    <rPh sb="30" eb="32">
      <t>ヨウケン</t>
    </rPh>
    <rPh sb="33" eb="34">
      <t>ミ</t>
    </rPh>
    <rPh sb="41" eb="42">
      <t>アキ</t>
    </rPh>
    <rPh sb="48" eb="50">
      <t>バアイ</t>
    </rPh>
    <rPh sb="56" eb="58">
      <t>カサン</t>
    </rPh>
    <rPh sb="59" eb="61">
      <t>トドケデ</t>
    </rPh>
    <rPh sb="62" eb="63">
      <t>ト</t>
    </rPh>
    <rPh sb="64" eb="65">
      <t>サ</t>
    </rPh>
    <rPh sb="70" eb="72">
      <t>セイヤク</t>
    </rPh>
    <rPh sb="72" eb="73">
      <t>イタ</t>
    </rPh>
    <rPh sb="82" eb="84">
      <t>ホウジン</t>
    </rPh>
    <rPh sb="84" eb="85">
      <t>メイ</t>
    </rPh>
    <rPh sb="91" eb="93">
      <t>ホウジン</t>
    </rPh>
    <rPh sb="93" eb="96">
      <t>ダイヒョウシャ</t>
    </rPh>
    <rPh sb="96" eb="97">
      <t>ショク</t>
    </rPh>
    <rPh sb="98" eb="100">
      <t>シメイ</t>
    </rPh>
    <phoneticPr fontId="5"/>
  </si>
  <si>
    <t>④「別紙3～別紙56」･･･各加算、体制等の算定要件を満たしていることを示していただくものです。提出の際</t>
    <phoneticPr fontId="5"/>
  </si>
  <si>
    <t>　（別紙3～４-5は【届出様式①】に、別紙５～別紙32は【届出様式②】別紙33～別紙56は【届出様式③】にあります。）</t>
    <rPh sb="2" eb="4">
      <t>ベッシ</t>
    </rPh>
    <rPh sb="11" eb="12">
      <t>トド</t>
    </rPh>
    <rPh sb="12" eb="13">
      <t>デ</t>
    </rPh>
    <rPh sb="13" eb="15">
      <t>ヨウシキ</t>
    </rPh>
    <phoneticPr fontId="5"/>
  </si>
  <si>
    <t>別紙39別添　(就労継続支援Ａ型事業所におけるスコア表（全体））</t>
    <rPh sb="4" eb="6">
      <t>ベッテン</t>
    </rPh>
    <phoneticPr fontId="5"/>
  </si>
  <si>
    <t>別紙41-1　(就労継続支援Ｂ型に係る基本報酬の算定区分に係る届出書）</t>
    <rPh sb="0" eb="2">
      <t>ベッシ</t>
    </rPh>
    <phoneticPr fontId="5"/>
  </si>
  <si>
    <t>別紙41-2　(ピアサポーター等の配置に関する届出書）</t>
    <phoneticPr fontId="92"/>
  </si>
  <si>
    <t>地域移行支援体制強化加算</t>
    <rPh sb="0" eb="2">
      <t>チイキ</t>
    </rPh>
    <rPh sb="2" eb="4">
      <t>イコウ</t>
    </rPh>
    <rPh sb="4" eb="6">
      <t>シエン</t>
    </rPh>
    <rPh sb="6" eb="8">
      <t>タイセイ</t>
    </rPh>
    <rPh sb="8" eb="10">
      <t>キョウカ</t>
    </rPh>
    <rPh sb="10" eb="12">
      <t>カサン</t>
    </rPh>
    <phoneticPr fontId="5"/>
  </si>
  <si>
    <t>特定事業所加算</t>
    <rPh sb="0" eb="2">
      <t>トクテイ</t>
    </rPh>
    <rPh sb="2" eb="5">
      <t>ジギョウショ</t>
    </rPh>
    <rPh sb="5" eb="7">
      <t>カサン</t>
    </rPh>
    <phoneticPr fontId="5"/>
  </si>
  <si>
    <t>　１．なし　　２．Ⅰ　　３．Ⅱ　　４．Ⅲ　　５．Ⅳ</t>
    <phoneticPr fontId="5"/>
  </si>
  <si>
    <t>福祉・介護職員処遇改善加算対象</t>
    <rPh sb="3" eb="5">
      <t>カイゴ</t>
    </rPh>
    <rPh sb="5" eb="7">
      <t>ショクイン</t>
    </rPh>
    <rPh sb="7" eb="9">
      <t>ショグウ</t>
    </rPh>
    <rPh sb="9" eb="11">
      <t>カイゼン</t>
    </rPh>
    <rPh sb="11" eb="13">
      <t>カサン</t>
    </rPh>
    <rPh sb="13" eb="15">
      <t>タイショウ</t>
    </rPh>
    <phoneticPr fontId="5"/>
  </si>
  <si>
    <r>
      <t>福祉・介護職員等</t>
    </r>
    <r>
      <rPr>
        <b/>
        <sz val="11"/>
        <rFont val="ＭＳ ゴシック"/>
        <family val="3"/>
        <charset val="128"/>
      </rPr>
      <t>特定</t>
    </r>
    <r>
      <rPr>
        <sz val="11"/>
        <rFont val="ＭＳ ゴシック"/>
        <family val="3"/>
        <charset val="128"/>
      </rPr>
      <t>処遇改善加算対象</t>
    </r>
    <rPh sb="16" eb="18">
      <t>タイショウ</t>
    </rPh>
    <phoneticPr fontId="5"/>
  </si>
  <si>
    <t>共生型サービス対象区分</t>
    <rPh sb="0" eb="3">
      <t>キョウセイガタ</t>
    </rPh>
    <rPh sb="7" eb="9">
      <t>タイショウ</t>
    </rPh>
    <rPh sb="9" eb="11">
      <t>クブン</t>
    </rPh>
    <phoneticPr fontId="5"/>
  </si>
  <si>
    <t>　１．非該当　　２．該当</t>
    <rPh sb="3" eb="6">
      <t>ヒガイトウ</t>
    </rPh>
    <rPh sb="10" eb="12">
      <t>ガイトウ</t>
    </rPh>
    <phoneticPr fontId="5"/>
  </si>
  <si>
    <t>地域生活支援拠点等</t>
    <rPh sb="6" eb="8">
      <t>キョテン</t>
    </rPh>
    <rPh sb="8" eb="9">
      <t>トウ</t>
    </rPh>
    <phoneticPr fontId="5"/>
  </si>
  <si>
    <t>重度訪問</t>
    <rPh sb="0" eb="2">
      <t>ジュウド</t>
    </rPh>
    <rPh sb="2" eb="4">
      <t>ホウモン</t>
    </rPh>
    <phoneticPr fontId="5"/>
  </si>
  <si>
    <t>　１　なし　　２　あり</t>
    <phoneticPr fontId="5"/>
  </si>
  <si>
    <t>　１　なし　　２（Ⅰ）　３（Ⅱ）</t>
    <phoneticPr fontId="5"/>
  </si>
  <si>
    <t>就労定着者数(　　　)</t>
    <phoneticPr fontId="5"/>
  </si>
  <si>
    <t>１　併設型
２　空床型
３　単独型</t>
    <phoneticPr fontId="5"/>
  </si>
  <si>
    <t>１　40人以下
２　41人～60人
３　61人～80人
４　81人以上</t>
    <phoneticPr fontId="5"/>
  </si>
  <si>
    <t>②地域生活支援拠点の機能について理解し、その機能を担っていること。</t>
    <phoneticPr fontId="5"/>
  </si>
  <si>
    <t>１　なし　　２　あり</t>
    <phoneticPr fontId="5"/>
  </si>
  <si>
    <t>キャリアパス区分
上欄で「処遇改善加算」を算定する場合は、右欄のいずれかを選択すること。</t>
    <rPh sb="6" eb="8">
      <t>クブン</t>
    </rPh>
    <phoneticPr fontId="5"/>
  </si>
  <si>
    <t>福祉・介護職員等特定処遇改善加算区分</t>
    <rPh sb="16" eb="18">
      <t>クブン</t>
    </rPh>
    <phoneticPr fontId="5"/>
  </si>
  <si>
    <t>　１．なし　　２．Ⅰ　　３．Ⅱ　　４．Ⅲ</t>
    <phoneticPr fontId="5"/>
  </si>
  <si>
    <t>　</t>
    <phoneticPr fontId="5"/>
  </si>
  <si>
    <t>　</t>
    <phoneticPr fontId="5"/>
  </si>
  <si>
    <t>▲</t>
    <phoneticPr fontId="5"/>
  </si>
  <si>
    <t>※地域生活支援拠点等について</t>
    <phoneticPr fontId="5"/>
  </si>
  <si>
    <t>　「該当」を選択した場合で、運営規程に拠点等の機能を担う事業所として指定権者に届け出ていない場合は、必ず運営</t>
    <phoneticPr fontId="5"/>
  </si>
  <si>
    <t>　規程と変更届（第３号様式）を提出してください。</t>
    <phoneticPr fontId="5"/>
  </si>
  <si>
    <t>　　　※ファイル容量が大きいため、以下別ファイルになっています。（様式１～13については処遇改善加算用の届出様式をダウンロードしてください。）</t>
    <rPh sb="8" eb="10">
      <t>ヨウリョウ</t>
    </rPh>
    <rPh sb="11" eb="12">
      <t>オオ</t>
    </rPh>
    <rPh sb="17" eb="19">
      <t>イカ</t>
    </rPh>
    <rPh sb="19" eb="20">
      <t>ベツ</t>
    </rPh>
    <rPh sb="33" eb="35">
      <t>ヨウシキ</t>
    </rPh>
    <rPh sb="44" eb="46">
      <t>ショグウ</t>
    </rPh>
    <rPh sb="46" eb="48">
      <t>カイゼン</t>
    </rPh>
    <rPh sb="48" eb="50">
      <t>カサン</t>
    </rPh>
    <rPh sb="50" eb="51">
      <t>ヨウ</t>
    </rPh>
    <phoneticPr fontId="5"/>
  </si>
  <si>
    <t>届出様
式</t>
    <rPh sb="0" eb="2">
      <t>トドケデ</t>
    </rPh>
    <rPh sb="2" eb="3">
      <t>ヨウ</t>
    </rPh>
    <rPh sb="4" eb="5">
      <t>シキ</t>
    </rPh>
    <phoneticPr fontId="5"/>
  </si>
  <si>
    <r>
      <t xml:space="preserve">定員
</t>
    </r>
    <r>
      <rPr>
        <sz val="9"/>
        <rFont val="ＭＳ ゴシック"/>
        <family val="3"/>
        <charset val="128"/>
      </rPr>
      <t>（サテライト含まず）</t>
    </r>
    <rPh sb="0" eb="2">
      <t>テイイン</t>
    </rPh>
    <rPh sb="9" eb="10">
      <t>フク</t>
    </rPh>
    <phoneticPr fontId="5"/>
  </si>
  <si>
    <t>運営開始日（住居追加日）</t>
    <rPh sb="0" eb="2">
      <t>ウンエイ</t>
    </rPh>
    <rPh sb="2" eb="4">
      <t>カイシ</t>
    </rPh>
    <rPh sb="4" eb="5">
      <t>ビ</t>
    </rPh>
    <rPh sb="6" eb="8">
      <t>ジュウキョ</t>
    </rPh>
    <rPh sb="8" eb="10">
      <t>ツイカ</t>
    </rPh>
    <rPh sb="10" eb="11">
      <t>ビ</t>
    </rPh>
    <phoneticPr fontId="5"/>
  </si>
  <si>
    <t xml:space="preserve">  
  １．Ⅰ（キャリアパス要件（Ⅰ及びⅡ及びⅢ）及び職場環境等要件のいずれも満たす）
  ２．Ⅱ（キャリアパス要件（Ⅰ及びⅡ）及び職場環境等要件のいずれも満たす）
  ３．Ⅲ（キャリアパス要件（Ⅰ又はⅡ）及び職場環境等要件のいずれも満たす）
 </t>
    <phoneticPr fontId="5"/>
  </si>
  <si>
    <t xml:space="preserve"> 
  １．Ⅰ（キャリアパス要件（Ⅰ及びⅡ及びⅢ）及び職場環境等要件のいずれも満たす）
  ２．Ⅱ（キャリアパス要件（Ⅰ及びⅡ）及び職場環境等要件のいずれも満たす）
  ３．Ⅲ（キャリアパス要件（Ⅰ又はⅡ）及び職場環境等要件のいずれも満たす）
 </t>
    <phoneticPr fontId="5"/>
  </si>
  <si>
    <t xml:space="preserve">
１．Ⅰ（キャリアパス要件Ⅰ、キャリアパス要件Ⅱ、キャリアパス要件Ⅲ、職場環境等要件の全てを満たす）
２．Ⅱ（キャリアパス要件Ⅰ、キャリアパス要件Ⅱ、職場環境等要件の全てを満たす）
３．Ⅲ（キャリアパス要件Ⅰ、キャリアパス要件Ⅱのいずれかと、職場環境等要件を満たす）
</t>
    <phoneticPr fontId="5"/>
  </si>
  <si>
    <t xml:space="preserve">
１．Ⅰ（キャリアパス要件Ⅰ、キャリアパス要件Ⅱ、キャリアパス要件Ⅲ、職場環境等要件の全てを満たす）
２．Ⅱ（キャリアパス要件Ⅰ、キャリアパス要件Ⅱ、職場環境等要件の全てを満たす）
３．Ⅲ（キャリアパス要件Ⅰ、キャリアパス要件Ⅱのいずれかと、職場環境等要件を満たす）
</t>
    <phoneticPr fontId="5"/>
  </si>
  <si>
    <t xml:space="preserve">
１．Ⅰ（キャリアパス要件Ⅰ、キャリアパス要件Ⅱ、キャリアパス要件Ⅲ、職場環境等要
    件の全てを満たす）
２．Ⅱ（キャリアパス要件Ⅰ、キャリアパス要件Ⅱ、職場環境等要件の全てを満たす）
３．Ⅲ（キャリアパス要件Ⅰ、キャリアパス要件Ⅱのいずれかと、職場環境等要件を満た
    す）
</t>
    <phoneticPr fontId="5"/>
  </si>
  <si>
    <t xml:space="preserve">
１．Ⅰ（キャリアパス要件Ⅰ、キャリアパス要件Ⅱ、キャリアパス要件Ⅲ、職場環境等要
    件の全てを満たす）
２．Ⅱ（キャリアパス要件Ⅰ、キャリアパス要件Ⅱ、職場環境等要件の全てを満たす）
３．Ⅲ（キャリアパス要件Ⅰ、キャリアパス要件Ⅱのいずれかと、職場環境等要件を満た
    す）
</t>
    <phoneticPr fontId="5"/>
  </si>
  <si>
    <t xml:space="preserve">
１．Ⅰ（キャリアパス要件Ⅰ、キャリアパス要件Ⅱ、キャリアパス要件Ⅲ、職場環境等要
    件の全てを満たす）
２．Ⅱ（キャリアパス要件Ⅰ、キャリアパス要件Ⅱ、職場環境等要件の全てを満たす）
３．Ⅲ（キャリアパス要件Ⅰ、キャリアパス要件Ⅱのいずれかと、職場環境等要件を満た
    す）
</t>
    <phoneticPr fontId="5"/>
  </si>
  <si>
    <t xml:space="preserve">１．Ⅰ（キャリアパス要件Ⅰ、キャリアパス要件Ⅱ、キャリアパス要件Ⅲ、職場環境等要件の全てを
　　満たす）
２．Ⅱ（キャリアパス要件Ⅰ、キャリアパス要件Ⅱ、職場環境等要件の全てを満たす）
３．Ⅲ（キャリアパス要件Ⅰ、キャリアパス要件Ⅱのいずれかと、職場環境等要件を満たす）
</t>
    <phoneticPr fontId="5"/>
  </si>
  <si>
    <t>ベースアップ等支援加算対象</t>
    <phoneticPr fontId="5"/>
  </si>
  <si>
    <t>ベースアップ等支援加算対象</t>
    <phoneticPr fontId="5"/>
  </si>
  <si>
    <t>ベースアップ等支援加算対象</t>
    <phoneticPr fontId="5"/>
  </si>
  <si>
    <t>福祉・介護職員等特定処遇改善加算区分</t>
    <rPh sb="7" eb="8">
      <t>トウ</t>
    </rPh>
    <rPh sb="8" eb="10">
      <t>トクテイ</t>
    </rPh>
    <rPh sb="16" eb="18">
      <t>クブン</t>
    </rPh>
    <phoneticPr fontId="5"/>
  </si>
  <si>
    <t>ベースアップ支援加算</t>
    <rPh sb="6" eb="10">
      <t>シエンカサン</t>
    </rPh>
    <phoneticPr fontId="5"/>
  </si>
  <si>
    <t>【令和５年４月適用版】</t>
    <rPh sb="1" eb="3">
      <t>レイワ</t>
    </rPh>
    <rPh sb="4" eb="5">
      <t>ネン</t>
    </rPh>
    <rPh sb="5" eb="6">
      <t>ヘイネン</t>
    </rPh>
    <rPh sb="6" eb="7">
      <t>ガツ</t>
    </rPh>
    <rPh sb="7" eb="9">
      <t>テキヨウ</t>
    </rPh>
    <rPh sb="9" eb="10">
      <t>バン</t>
    </rPh>
    <phoneticPr fontId="5"/>
  </si>
  <si>
    <t>令和５年３月サービス提供分（４月請求分）から
令和５年４月サービス提供分（５月請求分）の報酬
算定（加算及び区分）について変更の有無をチェックしてください。</t>
    <rPh sb="0" eb="2">
      <t>レイワ</t>
    </rPh>
    <rPh sb="3" eb="4">
      <t>ネン</t>
    </rPh>
    <rPh sb="5" eb="6">
      <t>ツキ</t>
    </rPh>
    <rPh sb="10" eb="12">
      <t>テイキョウ</t>
    </rPh>
    <rPh sb="12" eb="13">
      <t>ブン</t>
    </rPh>
    <rPh sb="15" eb="16">
      <t>ツキ</t>
    </rPh>
    <rPh sb="16" eb="18">
      <t>セイキュウ</t>
    </rPh>
    <rPh sb="18" eb="19">
      <t>ブン</t>
    </rPh>
    <rPh sb="23" eb="25">
      <t>レイワ</t>
    </rPh>
    <rPh sb="26" eb="27">
      <t>ネン</t>
    </rPh>
    <rPh sb="27" eb="28">
      <t>ヘイネン</t>
    </rPh>
    <rPh sb="28" eb="29">
      <t>ツキ</t>
    </rPh>
    <rPh sb="33" eb="35">
      <t>テイキョウ</t>
    </rPh>
    <rPh sb="35" eb="36">
      <t>ブン</t>
    </rPh>
    <rPh sb="38" eb="39">
      <t>ツキ</t>
    </rPh>
    <rPh sb="39" eb="41">
      <t>セイキュウ</t>
    </rPh>
    <rPh sb="41" eb="42">
      <t>ブン</t>
    </rPh>
    <rPh sb="44" eb="46">
      <t>ホウシュウ</t>
    </rPh>
    <rPh sb="47" eb="49">
      <t>サンテイ</t>
    </rPh>
    <rPh sb="50" eb="52">
      <t>カサン</t>
    </rPh>
    <rPh sb="52" eb="53">
      <t>オヨ</t>
    </rPh>
    <rPh sb="54" eb="56">
      <t>クブン</t>
    </rPh>
    <rPh sb="61" eb="63">
      <t>ヘンコウ</t>
    </rPh>
    <rPh sb="64" eb="66">
      <t>ウム</t>
    </rPh>
    <phoneticPr fontId="5"/>
  </si>
  <si>
    <t>令和５年４月適用版</t>
    <rPh sb="0" eb="2">
      <t>レイワ</t>
    </rPh>
    <rPh sb="3" eb="4">
      <t>ネン</t>
    </rPh>
    <rPh sb="4" eb="5">
      <t>ヘイネン</t>
    </rPh>
    <rPh sb="5" eb="6">
      <t>ガツ</t>
    </rPh>
    <rPh sb="6" eb="8">
      <t>テキヨウ</t>
    </rPh>
    <rPh sb="8" eb="9">
      <t>バン</t>
    </rPh>
    <phoneticPr fontId="5"/>
  </si>
  <si>
    <t>このファイルは、令和５年４月以降に指定障害福祉サービス事業者、指定障害者支援施設が使用する</t>
    <rPh sb="8" eb="10">
      <t>レイワ</t>
    </rPh>
    <rPh sb="11" eb="12">
      <t>ネン</t>
    </rPh>
    <rPh sb="13" eb="14">
      <t>ガツ</t>
    </rPh>
    <rPh sb="14" eb="16">
      <t>イコウ</t>
    </rPh>
    <rPh sb="17" eb="19">
      <t>シテイ</t>
    </rPh>
    <rPh sb="19" eb="23">
      <t>ショウガイフクシ</t>
    </rPh>
    <rPh sb="29" eb="30">
      <t>シャ</t>
    </rPh>
    <rPh sb="31" eb="33">
      <t>シテイ</t>
    </rPh>
    <rPh sb="33" eb="36">
      <t>ショウガイシャ</t>
    </rPh>
    <rPh sb="36" eb="38">
      <t>シエン</t>
    </rPh>
    <rPh sb="38" eb="39">
      <t>シ</t>
    </rPh>
    <phoneticPr fontId="5"/>
  </si>
  <si>
    <t>の際に使用するものです。</t>
    <rPh sb="1" eb="2">
      <t>サイ</t>
    </rPh>
    <rPh sb="3" eb="5">
      <t>シヨウ</t>
    </rPh>
    <phoneticPr fontId="5"/>
  </si>
  <si>
    <t>Ver23.0</t>
    <phoneticPr fontId="5"/>
  </si>
  <si>
    <t>別紙3-8（人員基準確認・自生)</t>
    <rPh sb="0" eb="2">
      <t>ベッシ</t>
    </rPh>
    <rPh sb="6" eb="8">
      <t>ジンイン</t>
    </rPh>
    <rPh sb="8" eb="10">
      <t>キジュン</t>
    </rPh>
    <rPh sb="10" eb="12">
      <t>カクニン</t>
    </rPh>
    <rPh sb="13" eb="15">
      <t>ジセイ</t>
    </rPh>
    <phoneticPr fontId="5"/>
  </si>
  <si>
    <t>福祉・介護職員処遇改善加算様式</t>
    <rPh sb="0" eb="2">
      <t>フクシ</t>
    </rPh>
    <rPh sb="3" eb="5">
      <t>カイゴ</t>
    </rPh>
    <rPh sb="5" eb="7">
      <t>ショクイン</t>
    </rPh>
    <rPh sb="7" eb="9">
      <t>ショグウ</t>
    </rPh>
    <rPh sb="9" eb="11">
      <t>カイゼン</t>
    </rPh>
    <rPh sb="11" eb="13">
      <t>カサン</t>
    </rPh>
    <rPh sb="13" eb="15">
      <t>ヨウシキ</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</si>
</sst>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5">
    <numFmt numFmtId="6" formatCode="&quot;¥&quot;#,##0;[Red]&quot;¥&quot;\-#,##0"/>
    <numFmt numFmtId="176" formatCode="0_ "/>
    <numFmt numFmtId="177" formatCode="0.0_ "/>
    <numFmt numFmtId="178" formatCode="0.00_ "/>
    <numFmt numFmtId="179" formatCode="0.000_ "/>
    <numFmt numFmtId="180" formatCode="##############&quot;人日&quot;"/>
    <numFmt numFmtId="181" formatCode="##############&quot;日&quot;"/>
    <numFmt numFmtId="182" formatCode="&quot;　&quot;@"/>
    <numFmt numFmtId="183" formatCode="#############.#&quot;人&quot;"/>
    <numFmt numFmtId="184" formatCode="0.0_);[Red]\(0.0\)"/>
    <numFmt numFmtId="185" formatCode="0_);[Red]\(0\)"/>
    <numFmt numFmtId="186" formatCode="0.0%"/>
    <numFmt numFmtId="187" formatCode="0.0000000000_ "/>
    <numFmt numFmtId="188" formatCode="##############&quot; 日&quot;"/>
    <numFmt numFmtId="189" formatCode="0.0"/>
  </numFmts>
  <fonts count="97" x14ac:knownFonts="1">
    <font>
      <sz val="11"/>
      <name val="ＭＳ Ｐゴシック"/>
      <family val="3"/>
      <charset val="128"/>
    </font>
    <font>
      <sz val="11"/>
      <name val="ＭＳ Ｐゴシック"/>
      <family val="3"/>
      <charset val="128"/>
    </font>
    <font>
      <sz val="11"/>
      <name val="ＭＳ Ｐゴシック"/>
      <family val="3"/>
      <charset val="128"/>
    </font>
    <font>
      <u/>
      <sz val="11"/>
      <color indexed="12"/>
      <name val="ＭＳ Ｐゴシック"/>
      <family val="3"/>
      <charset val="128"/>
    </font>
    <font>
      <u/>
      <sz val="11"/>
      <color indexed="36"/>
      <name val="ＭＳ Ｐゴシック"/>
      <family val="3"/>
      <charset val="128"/>
    </font>
    <font>
      <sz val="6"/>
      <name val="ＭＳ Ｐゴシック"/>
      <family val="3"/>
      <charset val="128"/>
    </font>
    <font>
      <sz val="11"/>
      <name val="ＭＳ ゴシック"/>
      <family val="3"/>
      <charset val="128"/>
    </font>
    <font>
      <sz val="14"/>
      <name val="ＭＳ ゴシック"/>
      <family val="3"/>
      <charset val="128"/>
    </font>
    <font>
      <sz val="12"/>
      <name val="ＭＳ ゴシック"/>
      <family val="3"/>
      <charset val="128"/>
    </font>
    <font>
      <sz val="10"/>
      <name val="ＭＳ ゴシック"/>
      <family val="3"/>
      <charset val="128"/>
    </font>
    <font>
      <sz val="14"/>
      <name val="ＭＳ Ｐゴシック"/>
      <family val="3"/>
      <charset val="128"/>
    </font>
    <font>
      <sz val="16"/>
      <name val="ＭＳ ゴシック"/>
      <family val="3"/>
      <charset val="128"/>
    </font>
    <font>
      <sz val="8"/>
      <name val="ＭＳ Ｐゴシック"/>
      <family val="3"/>
      <charset val="128"/>
    </font>
    <font>
      <sz val="18"/>
      <name val="ＭＳ ゴシック"/>
      <family val="3"/>
      <charset val="128"/>
    </font>
    <font>
      <b/>
      <sz val="16"/>
      <name val="ＭＳ ゴシック"/>
      <family val="3"/>
      <charset val="128"/>
    </font>
    <font>
      <b/>
      <sz val="22"/>
      <name val="ＭＳ ゴシック"/>
      <family val="3"/>
      <charset val="128"/>
    </font>
    <font>
      <b/>
      <sz val="11"/>
      <name val="ＭＳ ゴシック"/>
      <family val="3"/>
      <charset val="128"/>
    </font>
    <font>
      <b/>
      <sz val="18"/>
      <name val="HG丸ｺﾞｼｯｸM-PRO"/>
      <family val="3"/>
      <charset val="128"/>
    </font>
    <font>
      <sz val="12"/>
      <name val="HG丸ｺﾞｼｯｸM-PRO"/>
      <family val="3"/>
      <charset val="128"/>
    </font>
    <font>
      <sz val="11"/>
      <name val="HG丸ｺﾞｼｯｸM-PRO"/>
      <family val="3"/>
      <charset val="128"/>
    </font>
    <font>
      <b/>
      <sz val="16"/>
      <name val="HG丸ｺﾞｼｯｸM-PRO"/>
      <family val="3"/>
      <charset val="128"/>
    </font>
    <font>
      <sz val="12"/>
      <color indexed="53"/>
      <name val="ＭＳ ゴシック"/>
      <family val="3"/>
      <charset val="128"/>
    </font>
    <font>
      <sz val="11"/>
      <color indexed="8"/>
      <name val="ＭＳ Ｐゴシック"/>
      <family val="3"/>
      <charset val="128"/>
    </font>
    <font>
      <sz val="16"/>
      <color indexed="10"/>
      <name val="ＭＳ Ｐゴシック"/>
      <family val="3"/>
      <charset val="128"/>
    </font>
    <font>
      <sz val="12"/>
      <color indexed="22"/>
      <name val="ＭＳ ゴシック"/>
      <family val="3"/>
      <charset val="128"/>
    </font>
    <font>
      <sz val="11"/>
      <color indexed="22"/>
      <name val="ＭＳ Ｐゴシック"/>
      <family val="3"/>
      <charset val="128"/>
    </font>
    <font>
      <sz val="8"/>
      <name val="ＭＳ ゴシック"/>
      <family val="3"/>
      <charset val="128"/>
    </font>
    <font>
      <sz val="18"/>
      <name val="ＭＳ Ｐゴシック"/>
      <family val="3"/>
      <charset val="128"/>
    </font>
    <font>
      <sz val="12"/>
      <name val="ＭＳ Ｐゴシック"/>
      <family val="3"/>
      <charset val="128"/>
    </font>
    <font>
      <sz val="10"/>
      <name val="ＭＳ Ｐゴシック"/>
      <family val="3"/>
      <charset val="128"/>
    </font>
    <font>
      <b/>
      <sz val="11"/>
      <color indexed="10"/>
      <name val="ＭＳ Ｐゴシック"/>
      <family val="3"/>
      <charset val="128"/>
    </font>
    <font>
      <sz val="16"/>
      <name val="ＭＳ Ｐゴシック"/>
      <family val="3"/>
      <charset val="128"/>
    </font>
    <font>
      <sz val="9"/>
      <name val="ＭＳ Ｐゴシック"/>
      <family val="3"/>
      <charset val="128"/>
    </font>
    <font>
      <sz val="11"/>
      <color indexed="12"/>
      <name val="ＭＳ Ｐゴシック"/>
      <family val="3"/>
      <charset val="128"/>
    </font>
    <font>
      <sz val="9"/>
      <name val="ＭＳ ゴシック"/>
      <family val="3"/>
      <charset val="128"/>
    </font>
    <font>
      <sz val="11"/>
      <color indexed="8"/>
      <name val="ＭＳ ゴシック"/>
      <family val="3"/>
      <charset val="128"/>
    </font>
    <font>
      <sz val="10"/>
      <color indexed="8"/>
      <name val="ＭＳ ゴシック"/>
      <family val="3"/>
      <charset val="128"/>
    </font>
    <font>
      <sz val="16"/>
      <color indexed="8"/>
      <name val="ＭＳ ゴシック"/>
      <family val="3"/>
      <charset val="128"/>
    </font>
    <font>
      <u/>
      <sz val="11"/>
      <name val="ＭＳ ゴシック"/>
      <family val="3"/>
      <charset val="128"/>
    </font>
    <font>
      <b/>
      <sz val="11"/>
      <color indexed="10"/>
      <name val="ＭＳ ゴシック"/>
      <family val="3"/>
      <charset val="128"/>
    </font>
    <font>
      <u/>
      <sz val="10"/>
      <name val="ＭＳ ゴシック"/>
      <family val="3"/>
      <charset val="128"/>
    </font>
    <font>
      <sz val="12"/>
      <color indexed="22"/>
      <name val="ＭＳ Ｐゴシック"/>
      <family val="3"/>
      <charset val="128"/>
    </font>
    <font>
      <sz val="14"/>
      <color indexed="22"/>
      <name val="ＭＳ Ｐゴシック"/>
      <family val="3"/>
      <charset val="128"/>
    </font>
    <font>
      <sz val="11"/>
      <color indexed="22"/>
      <name val="ＭＳ ゴシック"/>
      <family val="3"/>
      <charset val="128"/>
    </font>
    <font>
      <sz val="11"/>
      <color indexed="47"/>
      <name val="ＭＳ Ｐゴシック"/>
      <family val="3"/>
      <charset val="128"/>
    </font>
    <font>
      <b/>
      <u/>
      <sz val="11"/>
      <name val="ＭＳ ゴシック"/>
      <family val="3"/>
      <charset val="128"/>
    </font>
    <font>
      <u/>
      <sz val="11"/>
      <color indexed="8"/>
      <name val="ＭＳ ゴシック"/>
      <family val="3"/>
      <charset val="128"/>
    </font>
    <font>
      <b/>
      <u/>
      <sz val="11"/>
      <color indexed="8"/>
      <name val="ＭＳ ゴシック"/>
      <family val="3"/>
      <charset val="128"/>
    </font>
    <font>
      <sz val="12"/>
      <color indexed="8"/>
      <name val="ＭＳ ゴシック"/>
      <family val="3"/>
      <charset val="128"/>
    </font>
    <font>
      <sz val="10"/>
      <name val="HG丸ｺﾞｼｯｸM-PRO"/>
      <family val="3"/>
      <charset val="128"/>
    </font>
    <font>
      <sz val="12"/>
      <color indexed="10"/>
      <name val="ＭＳ Ｐゴシック"/>
      <family val="3"/>
      <charset val="128"/>
    </font>
    <font>
      <b/>
      <sz val="11"/>
      <name val="ＭＳ Ｐゴシック"/>
      <family val="3"/>
      <charset val="128"/>
    </font>
    <font>
      <sz val="12"/>
      <color indexed="23"/>
      <name val="ＭＳ ゴシック"/>
      <family val="3"/>
      <charset val="128"/>
    </font>
    <font>
      <sz val="11"/>
      <color indexed="43"/>
      <name val="ＭＳ Ｐゴシック"/>
      <family val="3"/>
      <charset val="128"/>
    </font>
    <font>
      <sz val="12"/>
      <color indexed="43"/>
      <name val="ＭＳ Ｐゴシック"/>
      <family val="3"/>
      <charset val="128"/>
    </font>
    <font>
      <sz val="11"/>
      <color indexed="23"/>
      <name val="ＭＳ ゴシック"/>
      <family val="3"/>
      <charset val="128"/>
    </font>
    <font>
      <sz val="11"/>
      <color indexed="55"/>
      <name val="ＭＳ ゴシック"/>
      <family val="3"/>
      <charset val="128"/>
    </font>
    <font>
      <sz val="20"/>
      <name val="ＭＳ ゴシック"/>
      <family val="3"/>
      <charset val="128"/>
    </font>
    <font>
      <b/>
      <u/>
      <sz val="12"/>
      <name val="ＭＳ Ｐゴシック"/>
      <family val="3"/>
      <charset val="128"/>
    </font>
    <font>
      <sz val="20"/>
      <name val="ＭＳ Ｐゴシック"/>
      <family val="3"/>
      <charset val="128"/>
    </font>
    <font>
      <sz val="12"/>
      <color indexed="8"/>
      <name val="ＭＳ 明朝"/>
      <family val="1"/>
      <charset val="128"/>
    </font>
    <font>
      <sz val="6"/>
      <name val="ＭＳ Ｐゴシック"/>
      <family val="3"/>
      <charset val="128"/>
    </font>
    <font>
      <strike/>
      <sz val="11"/>
      <name val="ＭＳ ゴシック"/>
      <family val="3"/>
      <charset val="128"/>
    </font>
    <font>
      <sz val="11"/>
      <color indexed="9"/>
      <name val="ＭＳ Ｐゴシック"/>
      <family val="3"/>
      <charset val="128"/>
    </font>
    <font>
      <b/>
      <sz val="11"/>
      <color indexed="9"/>
      <name val="ＭＳ Ｐゴシック"/>
      <family val="3"/>
      <charset val="128"/>
    </font>
    <font>
      <sz val="11"/>
      <color indexed="10"/>
      <name val="ＭＳ Ｐゴシック"/>
      <family val="3"/>
      <charset val="128"/>
    </font>
    <font>
      <b/>
      <sz val="11"/>
      <color indexed="8"/>
      <name val="ＭＳ Ｐゴシック"/>
      <family val="3"/>
      <charset val="128"/>
    </font>
    <font>
      <sz val="11"/>
      <color indexed="30"/>
      <name val="ＭＳ Ｐゴシック"/>
      <family val="3"/>
      <charset val="128"/>
    </font>
    <font>
      <sz val="12"/>
      <color indexed="30"/>
      <name val="ＭＳ Ｐゴシック"/>
      <family val="3"/>
      <charset val="128"/>
    </font>
    <font>
      <sz val="12"/>
      <color indexed="8"/>
      <name val="ＭＳ Ｐゴシック"/>
      <family val="3"/>
      <charset val="128"/>
    </font>
    <font>
      <sz val="16"/>
      <color indexed="30"/>
      <name val="ＭＳ Ｐゴシック"/>
      <family val="3"/>
      <charset val="128"/>
    </font>
    <font>
      <b/>
      <u/>
      <sz val="14"/>
      <name val="ＭＳ ゴシック"/>
      <family val="3"/>
      <charset val="128"/>
    </font>
    <font>
      <b/>
      <sz val="14"/>
      <name val="ＭＳ Ｐゴシック"/>
      <family val="3"/>
      <charset val="128"/>
    </font>
    <font>
      <b/>
      <sz val="14"/>
      <name val="ＭＳ ゴシック"/>
      <family val="3"/>
      <charset val="128"/>
    </font>
    <font>
      <b/>
      <sz val="12"/>
      <name val="ＭＳ Ｐゴシック"/>
      <family val="3"/>
      <charset val="128"/>
    </font>
    <font>
      <b/>
      <sz val="18"/>
      <color theme="3"/>
      <name val="ＭＳ Ｐゴシック"/>
      <family val="3"/>
      <charset val="128"/>
    </font>
    <font>
      <sz val="11"/>
      <color rgb="FF9C6500"/>
      <name val="ＭＳ Ｐゴシック"/>
      <family val="3"/>
      <charset val="128"/>
    </font>
    <font>
      <sz val="11"/>
      <color rgb="FFFA7D00"/>
      <name val="ＭＳ Ｐゴシック"/>
      <family val="3"/>
      <charset val="128"/>
    </font>
    <font>
      <sz val="11"/>
      <color rgb="FF9C0006"/>
      <name val="ＭＳ Ｐゴシック"/>
      <family val="3"/>
      <charset val="128"/>
    </font>
    <font>
      <b/>
      <sz val="11"/>
      <color rgb="FFFA7D00"/>
      <name val="ＭＳ Ｐゴシック"/>
      <family val="3"/>
      <charset val="128"/>
    </font>
    <font>
      <b/>
      <sz val="15"/>
      <color theme="3"/>
      <name val="ＭＳ Ｐゴシック"/>
      <family val="3"/>
      <charset val="128"/>
    </font>
    <font>
      <b/>
      <sz val="13"/>
      <color theme="3"/>
      <name val="ＭＳ Ｐゴシック"/>
      <family val="3"/>
      <charset val="128"/>
    </font>
    <font>
      <b/>
      <sz val="11"/>
      <color theme="3"/>
      <name val="ＭＳ Ｐゴシック"/>
      <family val="3"/>
      <charset val="128"/>
    </font>
    <font>
      <b/>
      <sz val="11"/>
      <color rgb="FF3F3F3F"/>
      <name val="ＭＳ Ｐゴシック"/>
      <family val="3"/>
      <charset val="128"/>
    </font>
    <font>
      <i/>
      <sz val="11"/>
      <color rgb="FF7F7F7F"/>
      <name val="ＭＳ Ｐゴシック"/>
      <family val="3"/>
      <charset val="128"/>
    </font>
    <font>
      <sz val="11"/>
      <color rgb="FF3F3F76"/>
      <name val="ＭＳ Ｐゴシック"/>
      <family val="3"/>
      <charset val="128"/>
    </font>
    <font>
      <sz val="11"/>
      <color rgb="FF006100"/>
      <name val="ＭＳ Ｐゴシック"/>
      <family val="3"/>
      <charset val="128"/>
    </font>
    <font>
      <sz val="11"/>
      <color theme="0" tint="-0.34998626667073579"/>
      <name val="ＭＳ ゴシック"/>
      <family val="3"/>
      <charset val="128"/>
    </font>
    <font>
      <sz val="10"/>
      <color theme="0" tint="-0.34998626667073579"/>
      <name val="ＭＳ ゴシック"/>
      <family val="3"/>
      <charset val="128"/>
    </font>
    <font>
      <sz val="12"/>
      <color theme="0" tint="-0.34998626667073579"/>
      <name val="ＭＳ 明朝"/>
      <family val="1"/>
      <charset val="128"/>
    </font>
    <font>
      <sz val="9"/>
      <color rgb="FF000000"/>
      <name val="MS UI Gothic"/>
      <family val="3"/>
      <charset val="128"/>
    </font>
    <font>
      <sz val="11"/>
      <color theme="1"/>
      <name val="ＭＳ Ｐゴシック"/>
      <family val="3"/>
      <charset val="128"/>
    </font>
    <font>
      <sz val="6"/>
      <name val="ＭＳ Ｐゴシック"/>
      <family val="2"/>
      <charset val="128"/>
      <scheme val="minor"/>
    </font>
    <font>
      <sz val="11"/>
      <color theme="1"/>
      <name val="ＭＳ ゴシック"/>
      <family val="3"/>
      <charset val="128"/>
    </font>
    <font>
      <sz val="11"/>
      <color rgb="FFFF0000"/>
      <name val="ＭＳ ゴシック"/>
      <family val="3"/>
      <charset val="128"/>
    </font>
    <font>
      <sz val="11"/>
      <color rgb="FF0000FF"/>
      <name val="ＭＳ ゴシック"/>
      <family val="3"/>
      <charset val="128"/>
    </font>
    <font>
      <sz val="10"/>
      <color rgb="FFFF0000"/>
      <name val="ＭＳ ゴシック"/>
      <family val="3"/>
      <charset val="128"/>
    </font>
  </fonts>
  <fills count="47">
    <fill>
      <patternFill patternType="none"/>
    </fill>
    <fill>
      <patternFill patternType="gray125"/>
    </fill>
    <fill>
      <patternFill patternType="solid">
        <fgColor indexed="42"/>
        <bgColor indexed="64"/>
      </patternFill>
    </fill>
    <fill>
      <patternFill patternType="solid">
        <fgColor indexed="47"/>
        <bgColor indexed="64"/>
      </patternFill>
    </fill>
    <fill>
      <patternFill patternType="solid">
        <fgColor indexed="44"/>
        <bgColor indexed="64"/>
      </patternFill>
    </fill>
    <fill>
      <patternFill patternType="solid">
        <fgColor indexed="51"/>
        <bgColor indexed="64"/>
      </patternFill>
    </fill>
    <fill>
      <patternFill patternType="solid">
        <fgColor indexed="49"/>
        <bgColor indexed="64"/>
      </patternFill>
    </fill>
    <fill>
      <patternFill patternType="solid">
        <fgColor indexed="52"/>
        <bgColor indexed="64"/>
      </patternFill>
    </fill>
    <fill>
      <patternFill patternType="solid">
        <fgColor indexed="43"/>
        <bgColor indexed="64"/>
      </patternFill>
    </fill>
    <fill>
      <patternFill patternType="solid">
        <fgColor indexed="26"/>
        <bgColor indexed="64"/>
      </patternFill>
    </fill>
    <fill>
      <patternFill patternType="solid">
        <fgColor indexed="41"/>
        <bgColor indexed="64"/>
      </patternFill>
    </fill>
    <fill>
      <patternFill patternType="solid">
        <fgColor indexed="9"/>
        <bgColor indexed="64"/>
      </patternFill>
    </fill>
    <fill>
      <patternFill patternType="solid">
        <fgColor indexed="13"/>
        <bgColor indexed="64"/>
      </patternFill>
    </fill>
    <fill>
      <patternFill patternType="solid">
        <fgColor theme="4" tint="0.79992065187536243"/>
        <bgColor indexed="64"/>
      </patternFill>
    </fill>
    <fill>
      <patternFill patternType="solid">
        <fgColor theme="5" tint="0.79992065187536243"/>
        <bgColor indexed="64"/>
      </patternFill>
    </fill>
    <fill>
      <patternFill patternType="solid">
        <fgColor theme="6" tint="0.79992065187536243"/>
        <bgColor indexed="64"/>
      </patternFill>
    </fill>
    <fill>
      <patternFill patternType="solid">
        <fgColor theme="7" tint="0.79992065187536243"/>
        <bgColor indexed="64"/>
      </patternFill>
    </fill>
    <fill>
      <patternFill patternType="solid">
        <fgColor theme="8" tint="0.79992065187536243"/>
        <bgColor indexed="64"/>
      </patternFill>
    </fill>
    <fill>
      <patternFill patternType="solid">
        <fgColor theme="9" tint="0.79992065187536243"/>
        <bgColor indexed="64"/>
      </patternFill>
    </fill>
    <fill>
      <patternFill patternType="solid">
        <fgColor theme="4" tint="0.59993285927915285"/>
        <bgColor indexed="64"/>
      </patternFill>
    </fill>
    <fill>
      <patternFill patternType="solid">
        <fgColor theme="5" tint="0.59993285927915285"/>
        <bgColor indexed="64"/>
      </patternFill>
    </fill>
    <fill>
      <patternFill patternType="solid">
        <fgColor theme="6" tint="0.59993285927915285"/>
        <bgColor indexed="64"/>
      </patternFill>
    </fill>
    <fill>
      <patternFill patternType="solid">
        <fgColor theme="7" tint="0.59993285927915285"/>
        <bgColor indexed="64"/>
      </patternFill>
    </fill>
    <fill>
      <patternFill patternType="solid">
        <fgColor theme="8" tint="0.59993285927915285"/>
        <bgColor indexed="64"/>
      </patternFill>
    </fill>
    <fill>
      <patternFill patternType="solid">
        <fgColor theme="9" tint="0.59993285927915285"/>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A5A5A5"/>
        <bgColor indexed="64"/>
      </patternFill>
    </fill>
    <fill>
      <patternFill patternType="solid">
        <fgColor rgb="FFFFEB9C"/>
        <bgColor indexed="64"/>
      </patternFill>
    </fill>
    <fill>
      <patternFill patternType="solid">
        <fgColor rgb="FFFFC7CE"/>
        <bgColor indexed="64"/>
      </patternFill>
    </fill>
    <fill>
      <patternFill patternType="solid">
        <fgColor rgb="FFF2F2F2"/>
        <bgColor indexed="64"/>
      </patternFill>
    </fill>
    <fill>
      <patternFill patternType="solid">
        <fgColor rgb="FFC6EFCE"/>
        <bgColor indexed="64"/>
      </patternFill>
    </fill>
    <fill>
      <patternFill patternType="solid">
        <fgColor rgb="FF92D050"/>
        <bgColor indexed="64"/>
      </patternFill>
    </fill>
    <fill>
      <patternFill patternType="solid">
        <fgColor theme="9" tint="0.79998168889431442"/>
        <bgColor indexed="64"/>
      </patternFill>
    </fill>
    <fill>
      <patternFill patternType="solid">
        <fgColor theme="0"/>
        <bgColor indexed="64"/>
      </patternFill>
    </fill>
    <fill>
      <patternFill patternType="solid">
        <fgColor rgb="FFFFFF00"/>
        <bgColor indexed="64"/>
      </patternFill>
    </fill>
    <fill>
      <patternFill patternType="solid">
        <fgColor rgb="FFFFFF99"/>
        <bgColor indexed="64"/>
      </patternFill>
    </fill>
  </fills>
  <borders count="236">
    <border>
      <left/>
      <right/>
      <top/>
      <bottom/>
      <diagonal/>
    </border>
    <border>
      <left/>
      <right/>
      <top style="medium">
        <color indexed="64"/>
      </top>
      <bottom/>
      <diagonal/>
    </border>
    <border>
      <left/>
      <right style="medium">
        <color indexed="64"/>
      </right>
      <top style="medium">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bottom style="thin">
        <color indexed="64"/>
      </bottom>
      <diagonal/>
    </border>
    <border>
      <left/>
      <right/>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diagonal/>
    </border>
    <border>
      <left/>
      <right/>
      <top style="thin">
        <color indexed="64"/>
      </top>
      <bottom/>
      <diagonal/>
    </border>
    <border>
      <left/>
      <right style="medium">
        <color indexed="64"/>
      </right>
      <top style="thin">
        <color indexed="64"/>
      </top>
      <bottom style="medium">
        <color indexed="64"/>
      </bottom>
      <diagonal/>
    </border>
    <border>
      <left/>
      <right style="medium">
        <color indexed="64"/>
      </right>
      <top/>
      <bottom style="medium">
        <color indexed="64"/>
      </bottom>
      <diagonal/>
    </border>
    <border>
      <left style="medium">
        <color indexed="64"/>
      </left>
      <right/>
      <top/>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right style="medium">
        <color indexed="64"/>
      </right>
      <top/>
      <bottom/>
      <diagonal/>
    </border>
    <border>
      <left/>
      <right style="medium">
        <color indexed="64"/>
      </right>
      <top style="double">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style="medium">
        <color indexed="64"/>
      </right>
      <top style="medium">
        <color indexed="64"/>
      </top>
      <bottom style="thin">
        <color indexed="64"/>
      </bottom>
      <diagonal/>
    </border>
    <border>
      <left/>
      <right style="thick">
        <color indexed="64"/>
      </right>
      <top style="medium">
        <color indexed="64"/>
      </top>
      <bottom style="medium">
        <color indexed="64"/>
      </bottom>
      <diagonal/>
    </border>
    <border>
      <left/>
      <right style="medium">
        <color indexed="64"/>
      </right>
      <top style="double">
        <color indexed="64"/>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thin">
        <color indexed="64"/>
      </bottom>
      <diagonal/>
    </border>
    <border>
      <left style="thin">
        <color indexed="64"/>
      </left>
      <right style="thin">
        <color indexed="64"/>
      </right>
      <top style="dashed">
        <color indexed="64"/>
      </top>
      <bottom style="dashed">
        <color indexed="64"/>
      </bottom>
      <diagonal/>
    </border>
    <border>
      <left/>
      <right/>
      <top style="thin">
        <color indexed="64"/>
      </top>
      <bottom style="double">
        <color indexed="64"/>
      </bottom>
      <diagonal/>
    </border>
    <border>
      <left style="thin">
        <color indexed="64"/>
      </left>
      <right style="thin">
        <color indexed="64"/>
      </right>
      <top style="dashed">
        <color indexed="64"/>
      </top>
      <bottom/>
      <diagonal/>
    </border>
    <border>
      <left/>
      <right style="thin">
        <color indexed="64"/>
      </right>
      <top style="dashed">
        <color indexed="64"/>
      </top>
      <bottom style="dashed">
        <color indexed="64"/>
      </bottom>
      <diagonal/>
    </border>
    <border>
      <left style="medium">
        <color indexed="8"/>
      </left>
      <right/>
      <top style="medium">
        <color indexed="8"/>
      </top>
      <bottom/>
      <diagonal/>
    </border>
    <border>
      <left/>
      <right/>
      <top style="medium">
        <color indexed="8"/>
      </top>
      <bottom/>
      <diagonal/>
    </border>
    <border>
      <left style="medium">
        <color indexed="8"/>
      </left>
      <right/>
      <top/>
      <bottom/>
      <diagonal/>
    </border>
    <border>
      <left style="medium">
        <color indexed="8"/>
      </left>
      <right/>
      <top/>
      <bottom style="medium">
        <color indexed="8"/>
      </bottom>
      <diagonal/>
    </border>
    <border>
      <left/>
      <right/>
      <top/>
      <bottom style="medium">
        <color indexed="8"/>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diagonal/>
    </border>
    <border>
      <left/>
      <right style="medium">
        <color indexed="8"/>
      </right>
      <top/>
      <bottom/>
      <diagonal/>
    </border>
    <border>
      <left/>
      <right style="medium">
        <color indexed="8"/>
      </right>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thick">
        <color indexed="64"/>
      </top>
      <bottom style="dashed">
        <color indexed="64"/>
      </bottom>
      <diagonal/>
    </border>
    <border>
      <left style="medium">
        <color indexed="64"/>
      </left>
      <right style="thin">
        <color indexed="64"/>
      </right>
      <top style="dashed">
        <color indexed="64"/>
      </top>
      <bottom style="dashed">
        <color indexed="64"/>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bottom style="thin">
        <color indexed="64"/>
      </bottom>
      <diagonal/>
    </border>
    <border>
      <left/>
      <right/>
      <top/>
      <bottom style="medium">
        <color indexed="64"/>
      </bottom>
      <diagonal/>
    </border>
    <border>
      <left style="medium">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right/>
      <top style="thick">
        <color indexed="64"/>
      </top>
      <bottom style="thin">
        <color indexed="64"/>
      </bottom>
      <diagonal/>
    </border>
    <border>
      <left/>
      <right/>
      <top style="thick">
        <color indexed="64"/>
      </top>
      <bottom style="dashed">
        <color indexed="64"/>
      </bottom>
      <diagonal/>
    </border>
    <border>
      <left style="thin">
        <color indexed="64"/>
      </left>
      <right style="thin">
        <color indexed="64"/>
      </right>
      <top style="thick">
        <color indexed="64"/>
      </top>
      <bottom style="dashed">
        <color indexed="64"/>
      </bottom>
      <diagonal/>
    </border>
    <border>
      <left style="thin">
        <color indexed="64"/>
      </left>
      <right/>
      <top style="thick">
        <color indexed="64"/>
      </top>
      <bottom style="dashed">
        <color indexed="64"/>
      </bottom>
      <diagonal/>
    </border>
    <border>
      <left/>
      <right/>
      <top style="dashed">
        <color indexed="64"/>
      </top>
      <bottom style="dashed">
        <color indexed="64"/>
      </bottom>
      <diagonal/>
    </border>
    <border>
      <left/>
      <right style="dotted">
        <color indexed="64"/>
      </right>
      <top/>
      <bottom/>
      <diagonal/>
    </border>
    <border>
      <left/>
      <right style="thin">
        <color indexed="64"/>
      </right>
      <top style="dashed">
        <color indexed="64"/>
      </top>
      <bottom/>
      <diagonal/>
    </border>
    <border>
      <left style="thin">
        <color indexed="64"/>
      </left>
      <right/>
      <top style="dashed">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dashed">
        <color indexed="64"/>
      </bottom>
      <diagonal/>
    </border>
    <border>
      <left/>
      <right style="thin">
        <color indexed="64"/>
      </right>
      <top style="medium">
        <color indexed="64"/>
      </top>
      <bottom style="dashed">
        <color indexed="64"/>
      </bottom>
      <diagonal/>
    </border>
    <border>
      <left style="thin">
        <color indexed="64"/>
      </left>
      <right style="thin">
        <color indexed="64"/>
      </right>
      <top style="medium">
        <color indexed="64"/>
      </top>
      <bottom style="dashed">
        <color indexed="64"/>
      </bottom>
      <diagonal/>
    </border>
    <border>
      <left/>
      <right style="thin">
        <color indexed="64"/>
      </right>
      <top/>
      <bottom style="dashed">
        <color indexed="64"/>
      </bottom>
      <diagonal/>
    </border>
    <border>
      <left style="thin">
        <color indexed="64"/>
      </left>
      <right style="medium">
        <color indexed="64"/>
      </right>
      <top style="medium">
        <color indexed="64"/>
      </top>
      <bottom style="dashed">
        <color indexed="64"/>
      </bottom>
      <diagonal/>
    </border>
    <border>
      <left/>
      <right/>
      <top/>
      <bottom style="dashed">
        <color indexed="64"/>
      </bottom>
      <diagonal/>
    </border>
    <border>
      <left style="thin">
        <color indexed="64"/>
      </left>
      <right style="thin">
        <color indexed="64"/>
      </right>
      <top style="dotted">
        <color indexed="64"/>
      </top>
      <bottom style="dashed">
        <color indexed="64"/>
      </bottom>
      <diagonal/>
    </border>
    <border>
      <left style="thin">
        <color indexed="64"/>
      </left>
      <right style="medium">
        <color indexed="64"/>
      </right>
      <top style="dotted">
        <color indexed="64"/>
      </top>
      <bottom style="dashed">
        <color indexed="64"/>
      </bottom>
      <diagonal/>
    </border>
    <border>
      <left style="thin">
        <color indexed="64"/>
      </left>
      <right style="thin">
        <color indexed="64"/>
      </right>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top/>
      <bottom style="dashed">
        <color indexed="64"/>
      </bottom>
      <diagonal/>
    </border>
    <border>
      <left style="dashed">
        <color indexed="64"/>
      </left>
      <right style="thin">
        <color indexed="64"/>
      </right>
      <top style="dashed">
        <color indexed="64"/>
      </top>
      <bottom/>
      <diagonal/>
    </border>
    <border>
      <left style="thin">
        <color indexed="64"/>
      </left>
      <right style="dashed">
        <color indexed="64"/>
      </right>
      <top style="dashed">
        <color indexed="64"/>
      </top>
      <bottom/>
      <diagonal/>
    </border>
    <border>
      <left style="medium">
        <color indexed="64"/>
      </left>
      <right/>
      <top style="dashed">
        <color indexed="64"/>
      </top>
      <bottom style="dashed">
        <color indexed="64"/>
      </bottom>
      <diagonal/>
    </border>
    <border>
      <left style="dashed">
        <color indexed="64"/>
      </left>
      <right style="thin">
        <color indexed="64"/>
      </right>
      <top style="dashed">
        <color indexed="64"/>
      </top>
      <bottom style="dashed">
        <color indexed="64"/>
      </bottom>
      <diagonal/>
    </border>
    <border>
      <left style="thin">
        <color indexed="64"/>
      </left>
      <right style="dashed">
        <color indexed="64"/>
      </right>
      <top style="dashed">
        <color indexed="64"/>
      </top>
      <bottom style="dashed">
        <color indexed="64"/>
      </bottom>
      <diagonal/>
    </border>
    <border>
      <left style="medium">
        <color indexed="64"/>
      </left>
      <right style="thin">
        <color indexed="64"/>
      </right>
      <top/>
      <bottom style="dashed">
        <color indexed="64"/>
      </bottom>
      <diagonal/>
    </border>
    <border>
      <left style="thin">
        <color indexed="64"/>
      </left>
      <right style="thin">
        <color indexed="64"/>
      </right>
      <top/>
      <bottom style="dashed">
        <color indexed="64"/>
      </bottom>
      <diagonal/>
    </border>
    <border>
      <left/>
      <right style="medium">
        <color indexed="64"/>
      </right>
      <top/>
      <bottom style="dashed">
        <color indexed="64"/>
      </bottom>
      <diagonal/>
    </border>
    <border>
      <left style="thin">
        <color indexed="64"/>
      </left>
      <right style="medium">
        <color indexed="64"/>
      </right>
      <top/>
      <bottom style="dashed">
        <color indexed="64"/>
      </bottom>
      <diagonal/>
    </border>
    <border>
      <left style="thin">
        <color indexed="64"/>
      </left>
      <right/>
      <top/>
      <bottom style="dashed">
        <color indexed="64"/>
      </bottom>
      <diagonal/>
    </border>
    <border>
      <left/>
      <right style="medium">
        <color indexed="64"/>
      </right>
      <top style="dashed">
        <color indexed="64"/>
      </top>
      <bottom style="dashed">
        <color indexed="64"/>
      </bottom>
      <diagonal/>
    </border>
    <border>
      <left style="thin">
        <color indexed="64"/>
      </left>
      <right style="medium">
        <color indexed="64"/>
      </right>
      <top style="dashed">
        <color indexed="64"/>
      </top>
      <bottom style="dashed">
        <color indexed="64"/>
      </bottom>
      <diagonal/>
    </border>
    <border>
      <left style="thin">
        <color indexed="64"/>
      </left>
      <right style="medium">
        <color indexed="64"/>
      </right>
      <top/>
      <bottom/>
      <diagonal/>
    </border>
    <border>
      <left/>
      <right style="thick">
        <color indexed="64"/>
      </right>
      <top style="thin">
        <color indexed="64"/>
      </top>
      <bottom style="thin">
        <color indexed="64"/>
      </bottom>
      <diagonal/>
    </border>
    <border>
      <left style="thin">
        <color indexed="64"/>
      </left>
      <right style="thin">
        <color indexed="64"/>
      </right>
      <top style="dashed">
        <color indexed="64"/>
      </top>
      <bottom style="dotted">
        <color indexed="64"/>
      </bottom>
      <diagonal/>
    </border>
    <border>
      <left style="thin">
        <color indexed="64"/>
      </left>
      <right style="thin">
        <color indexed="64"/>
      </right>
      <top style="dotted">
        <color indexed="64"/>
      </top>
      <bottom style="dotted">
        <color indexed="64"/>
      </bottom>
      <diagonal/>
    </border>
    <border>
      <left/>
      <right/>
      <top style="medium">
        <color indexed="64"/>
      </top>
      <bottom style="thin">
        <color indexed="64"/>
      </bottom>
      <diagonal/>
    </border>
    <border>
      <left/>
      <right style="thin">
        <color indexed="64"/>
      </right>
      <top/>
      <bottom style="medium">
        <color indexed="64"/>
      </bottom>
      <diagonal/>
    </border>
    <border>
      <left/>
      <right style="thin">
        <color indexed="64"/>
      </right>
      <top style="dotted">
        <color indexed="64"/>
      </top>
      <bottom style="dotted">
        <color indexed="64"/>
      </bottom>
      <diagonal/>
    </border>
    <border>
      <left style="thin">
        <color indexed="64"/>
      </left>
      <right style="thin">
        <color indexed="64"/>
      </right>
      <top/>
      <bottom style="dotted">
        <color indexed="64"/>
      </bottom>
      <diagonal/>
    </border>
    <border>
      <left/>
      <right style="thin">
        <color indexed="64"/>
      </right>
      <top/>
      <bottom style="dotted">
        <color indexed="64"/>
      </bottom>
      <diagonal/>
    </border>
    <border>
      <left/>
      <right style="medium">
        <color indexed="64"/>
      </right>
      <top style="hair">
        <color indexed="64"/>
      </top>
      <bottom/>
      <diagonal/>
    </border>
    <border>
      <left/>
      <right style="thin">
        <color indexed="64"/>
      </right>
      <top style="dotted">
        <color indexed="64"/>
      </top>
      <bottom/>
      <diagonal/>
    </border>
    <border>
      <left style="medium">
        <color indexed="64"/>
      </left>
      <right style="thin">
        <color indexed="64"/>
      </right>
      <top style="dotted">
        <color indexed="64"/>
      </top>
      <bottom/>
      <diagonal/>
    </border>
    <border>
      <left style="medium">
        <color indexed="64"/>
      </left>
      <right style="thin">
        <color indexed="64"/>
      </right>
      <top style="dotted">
        <color indexed="64"/>
      </top>
      <bottom style="dotted">
        <color indexed="64"/>
      </bottom>
      <diagonal/>
    </border>
    <border>
      <left style="thin">
        <color indexed="64"/>
      </left>
      <right style="thin">
        <color indexed="64"/>
      </right>
      <top style="dotted">
        <color indexed="64"/>
      </top>
      <bottom/>
      <diagonal/>
    </border>
    <border>
      <left style="thin">
        <color indexed="64"/>
      </left>
      <right/>
      <top style="dotted">
        <color indexed="64"/>
      </top>
      <bottom style="dotted">
        <color indexed="64"/>
      </bottom>
      <diagonal/>
    </border>
    <border>
      <left/>
      <right style="medium">
        <color indexed="64"/>
      </right>
      <top style="dotted">
        <color indexed="64"/>
      </top>
      <bottom/>
      <diagonal/>
    </border>
    <border>
      <left/>
      <right style="medium">
        <color indexed="64"/>
      </right>
      <top style="dotted">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thin">
        <color indexed="64"/>
      </left>
      <right style="thin">
        <color indexed="64"/>
      </right>
      <top style="dashed">
        <color indexed="64"/>
      </top>
      <bottom style="medium">
        <color indexed="64"/>
      </bottom>
      <diagonal/>
    </border>
    <border>
      <left style="thin">
        <color indexed="64"/>
      </left>
      <right style="medium">
        <color indexed="64"/>
      </right>
      <top style="dotted">
        <color indexed="64"/>
      </top>
      <bottom/>
      <diagonal/>
    </border>
    <border>
      <left style="thin">
        <color indexed="64"/>
      </left>
      <right style="medium">
        <color indexed="64"/>
      </right>
      <top style="dashed">
        <color indexed="64"/>
      </top>
      <bottom style="hair">
        <color indexed="64"/>
      </bottom>
      <diagonal/>
    </border>
    <border>
      <left style="medium">
        <color indexed="64"/>
      </left>
      <right style="thin">
        <color indexed="64"/>
      </right>
      <top style="dashed">
        <color indexed="64"/>
      </top>
      <bottom style="dotted">
        <color indexed="64"/>
      </bottom>
      <diagonal/>
    </border>
    <border>
      <left style="thin">
        <color indexed="64"/>
      </left>
      <right style="thin">
        <color indexed="64"/>
      </right>
      <top style="dotted">
        <color indexed="64"/>
      </top>
      <bottom style="medium">
        <color indexed="64"/>
      </bottom>
      <diagonal/>
    </border>
    <border>
      <left style="thin">
        <color indexed="64"/>
      </left>
      <right style="medium">
        <color indexed="64"/>
      </right>
      <top style="dashed">
        <color indexed="64"/>
      </top>
      <bottom/>
      <diagonal/>
    </border>
    <border>
      <left style="thin">
        <color indexed="64"/>
      </left>
      <right/>
      <top style="dotted">
        <color indexed="64"/>
      </top>
      <bottom/>
      <diagonal/>
    </border>
    <border>
      <left/>
      <right/>
      <top style="dotted">
        <color indexed="64"/>
      </top>
      <bottom/>
      <diagonal/>
    </border>
    <border>
      <left style="medium">
        <color indexed="64"/>
      </left>
      <right/>
      <top style="thin">
        <color indexed="64"/>
      </top>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top style="dotted">
        <color indexed="64"/>
      </top>
      <bottom style="medium">
        <color indexed="64"/>
      </bottom>
      <diagonal/>
    </border>
    <border>
      <left style="medium">
        <color indexed="64"/>
      </left>
      <right style="thin">
        <color indexed="64"/>
      </right>
      <top style="dashed">
        <color indexed="64"/>
      </top>
      <bottom/>
      <diagonal/>
    </border>
    <border>
      <left style="medium">
        <color indexed="64"/>
      </left>
      <right style="thin">
        <color indexed="64"/>
      </right>
      <top style="dotted">
        <color indexed="64"/>
      </top>
      <bottom style="dashed">
        <color indexed="64"/>
      </bottom>
      <diagonal/>
    </border>
    <border>
      <left/>
      <right style="medium">
        <color indexed="64"/>
      </right>
      <top style="dashed">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style="thin">
        <color indexed="64"/>
      </left>
      <right style="thin">
        <color indexed="64"/>
      </right>
      <top style="thin">
        <color indexed="64"/>
      </top>
      <bottom style="thick">
        <color indexed="64"/>
      </bottom>
      <diagonal/>
    </border>
    <border>
      <left style="thin">
        <color indexed="64"/>
      </left>
      <right style="medium">
        <color indexed="64"/>
      </right>
      <top style="thin">
        <color indexed="64"/>
      </top>
      <bottom style="thick">
        <color indexed="64"/>
      </bottom>
      <diagonal/>
    </border>
    <border>
      <left style="medium">
        <color indexed="64"/>
      </left>
      <right style="medium">
        <color indexed="64"/>
      </right>
      <top style="thick">
        <color indexed="64"/>
      </top>
      <bottom/>
      <diagonal/>
    </border>
    <border>
      <left style="medium">
        <color indexed="64"/>
      </left>
      <right style="thin">
        <color indexed="64"/>
      </right>
      <top style="thick">
        <color indexed="64"/>
      </top>
      <bottom/>
      <diagonal/>
    </border>
    <border>
      <left style="thin">
        <color indexed="64"/>
      </left>
      <right style="thin">
        <color indexed="64"/>
      </right>
      <top/>
      <bottom style="thick">
        <color indexed="64"/>
      </bottom>
      <diagonal/>
    </border>
    <border>
      <left style="medium">
        <color indexed="64"/>
      </left>
      <right style="thin">
        <color indexed="64"/>
      </right>
      <top style="thin">
        <color indexed="64"/>
      </top>
      <bottom/>
      <diagonal/>
    </border>
    <border>
      <left style="thin">
        <color indexed="64"/>
      </left>
      <right style="medium">
        <color indexed="64"/>
      </right>
      <top/>
      <bottom style="dotted">
        <color indexed="64"/>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style="medium">
        <color indexed="64"/>
      </top>
      <bottom style="dotted">
        <color indexed="64"/>
      </bottom>
      <diagonal/>
    </border>
    <border>
      <left style="thin">
        <color indexed="64"/>
      </left>
      <right style="medium">
        <color indexed="64"/>
      </right>
      <top style="medium">
        <color indexed="64"/>
      </top>
      <bottom style="dotted">
        <color indexed="64"/>
      </bottom>
      <diagonal/>
    </border>
    <border>
      <left style="medium">
        <color indexed="64"/>
      </left>
      <right/>
      <top style="thin">
        <color indexed="64"/>
      </top>
      <bottom style="thin">
        <color indexed="64"/>
      </bottom>
      <diagonal/>
    </border>
    <border>
      <left/>
      <right style="thin">
        <color indexed="64"/>
      </right>
      <top style="dotted">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style="dotted">
        <color indexed="64"/>
      </bottom>
      <diagonal/>
    </border>
    <border>
      <left/>
      <right/>
      <top/>
      <bottom style="dotted">
        <color indexed="64"/>
      </bottom>
      <diagonal/>
    </border>
    <border diagonalUp="1">
      <left style="thin">
        <color indexed="64"/>
      </left>
      <right/>
      <top style="thin">
        <color indexed="64"/>
      </top>
      <bottom style="thin">
        <color indexed="64"/>
      </bottom>
      <diagonal style="thin">
        <color indexed="64"/>
      </diagonal>
    </border>
    <border diagonalUp="1">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style="medium">
        <color indexed="64"/>
      </top>
      <bottom/>
      <diagonal style="thin">
        <color indexed="64"/>
      </diagonal>
    </border>
    <border diagonalUp="1">
      <left/>
      <right/>
      <top style="medium">
        <color indexed="64"/>
      </top>
      <bottom/>
      <diagonal style="thin">
        <color indexed="64"/>
      </diagonal>
    </border>
    <border diagonalUp="1">
      <left/>
      <right style="thin">
        <color indexed="64"/>
      </right>
      <top style="medium">
        <color indexed="64"/>
      </top>
      <bottom/>
      <diagonal style="thin">
        <color indexed="64"/>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style="thin">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medium">
        <color indexed="64"/>
      </left>
      <right style="medium">
        <color indexed="64"/>
      </right>
      <top style="double">
        <color indexed="64"/>
      </top>
      <bottom style="thin">
        <color indexed="64"/>
      </bottom>
      <diagonal/>
    </border>
    <border>
      <left style="medium">
        <color indexed="64"/>
      </left>
      <right/>
      <top/>
      <bottom style="double">
        <color indexed="64"/>
      </bottom>
      <diagonal/>
    </border>
    <border>
      <left style="thin">
        <color indexed="64"/>
      </left>
      <right/>
      <top style="thin">
        <color indexed="64"/>
      </top>
      <bottom style="double">
        <color indexed="64"/>
      </bottom>
      <diagonal/>
    </border>
    <border>
      <left/>
      <right style="medium">
        <color indexed="64"/>
      </right>
      <top style="thin">
        <color indexed="64"/>
      </top>
      <bottom style="double">
        <color indexed="64"/>
      </bottom>
      <diagonal/>
    </border>
    <border>
      <left style="thick">
        <color indexed="64"/>
      </left>
      <right style="thin">
        <color indexed="64"/>
      </right>
      <top style="medium">
        <color indexed="64"/>
      </top>
      <bottom/>
      <diagonal/>
    </border>
    <border>
      <left style="thick">
        <color indexed="64"/>
      </left>
      <right/>
      <top style="medium">
        <color indexed="64"/>
      </top>
      <bottom style="medium">
        <color indexed="64"/>
      </bottom>
      <diagonal/>
    </border>
    <border>
      <left style="thick">
        <color indexed="64"/>
      </left>
      <right/>
      <top/>
      <bottom style="thin">
        <color indexed="64"/>
      </bottom>
      <diagonal/>
    </border>
    <border>
      <left style="thick">
        <color indexed="64"/>
      </left>
      <right/>
      <top style="thin">
        <color indexed="64"/>
      </top>
      <bottom style="thin">
        <color indexed="64"/>
      </bottom>
      <diagonal/>
    </border>
    <border>
      <left style="thick">
        <color indexed="64"/>
      </left>
      <right/>
      <top style="thin">
        <color indexed="64"/>
      </top>
      <bottom/>
      <diagonal/>
    </border>
    <border>
      <left style="thin">
        <color indexed="64"/>
      </left>
      <right style="thick">
        <color indexed="64"/>
      </right>
      <top style="medium">
        <color indexed="64"/>
      </top>
      <bottom/>
      <diagonal/>
    </border>
    <border>
      <left style="dotted">
        <color indexed="64"/>
      </left>
      <right/>
      <top style="medium">
        <color indexed="64"/>
      </top>
      <bottom style="medium">
        <color indexed="64"/>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style="medium">
        <color indexed="64"/>
      </left>
      <right/>
      <top style="double">
        <color indexed="64"/>
      </top>
      <bottom style="thin">
        <color indexed="64"/>
      </bottom>
      <diagonal/>
    </border>
    <border>
      <left style="double">
        <color indexed="64"/>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top style="double">
        <color indexed="64"/>
      </top>
      <bottom style="double">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diagonalUp="1">
      <left style="thin">
        <color indexed="64"/>
      </left>
      <right style="thin">
        <color indexed="64"/>
      </right>
      <top style="thin">
        <color indexed="64"/>
      </top>
      <bottom style="thin">
        <color indexed="64"/>
      </bottom>
      <diagonal style="thin">
        <color indexed="64"/>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thick">
        <color theme="4"/>
      </bottom>
      <diagonal/>
    </border>
    <border>
      <left/>
      <right/>
      <top/>
      <bottom style="thick">
        <color theme="4" tint="0.49992370372631001"/>
      </bottom>
      <diagonal/>
    </border>
    <border>
      <left/>
      <right/>
      <top/>
      <bottom style="medium">
        <color theme="4" tint="0.3999755851924192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right style="medium">
        <color indexed="64"/>
      </right>
      <top style="medium">
        <color indexed="64"/>
      </top>
      <bottom style="dashed">
        <color indexed="64"/>
      </bottom>
      <diagonal/>
    </border>
    <border>
      <left/>
      <right style="medium">
        <color indexed="64"/>
      </right>
      <top style="dashed">
        <color indexed="64"/>
      </top>
      <bottom style="medium">
        <color indexed="64"/>
      </bottom>
      <diagonal/>
    </border>
  </borders>
  <cellStyleXfs count="74">
    <xf numFmtId="0" fontId="0" fillId="0" borderId="0"/>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2" fillId="24" borderId="0" applyNumberFormat="0" applyBorder="0" applyAlignment="0" applyProtection="0">
      <alignment vertical="center"/>
    </xf>
    <xf numFmtId="0" fontId="63" fillId="25" borderId="0" applyNumberFormat="0" applyBorder="0" applyAlignment="0" applyProtection="0">
      <alignment vertical="center"/>
    </xf>
    <xf numFmtId="0" fontId="63" fillId="26" borderId="0" applyNumberFormat="0" applyBorder="0" applyAlignment="0" applyProtection="0">
      <alignment vertical="center"/>
    </xf>
    <xf numFmtId="0" fontId="63" fillId="27" borderId="0" applyNumberFormat="0" applyBorder="0" applyAlignment="0" applyProtection="0">
      <alignment vertical="center"/>
    </xf>
    <xf numFmtId="0" fontId="63" fillId="28" borderId="0" applyNumberFormat="0" applyBorder="0" applyAlignment="0" applyProtection="0">
      <alignment vertical="center"/>
    </xf>
    <xf numFmtId="0" fontId="63" fillId="29" borderId="0" applyNumberFormat="0" applyBorder="0" applyAlignment="0" applyProtection="0">
      <alignment vertical="center"/>
    </xf>
    <xf numFmtId="0" fontId="63" fillId="30" borderId="0" applyNumberFormat="0" applyBorder="0" applyAlignment="0" applyProtection="0">
      <alignment vertical="center"/>
    </xf>
    <xf numFmtId="0" fontId="63" fillId="31" borderId="0" applyNumberFormat="0" applyBorder="0" applyAlignment="0" applyProtection="0">
      <alignment vertical="center"/>
    </xf>
    <xf numFmtId="0" fontId="63" fillId="32" borderId="0" applyNumberFormat="0" applyBorder="0" applyAlignment="0" applyProtection="0">
      <alignment vertical="center"/>
    </xf>
    <xf numFmtId="0" fontId="63" fillId="33" borderId="0" applyNumberFormat="0" applyBorder="0" applyAlignment="0" applyProtection="0">
      <alignment vertical="center"/>
    </xf>
    <xf numFmtId="0" fontId="63" fillId="34" borderId="0" applyNumberFormat="0" applyBorder="0" applyAlignment="0" applyProtection="0">
      <alignment vertical="center"/>
    </xf>
    <xf numFmtId="0" fontId="63" fillId="35" borderId="0" applyNumberFormat="0" applyBorder="0" applyAlignment="0" applyProtection="0">
      <alignment vertical="center"/>
    </xf>
    <xf numFmtId="0" fontId="63" fillId="36" borderId="0" applyNumberFormat="0" applyBorder="0" applyAlignment="0" applyProtection="0">
      <alignment vertical="center"/>
    </xf>
    <xf numFmtId="0" fontId="75" fillId="0" borderId="0" applyNumberFormat="0" applyFill="0" applyBorder="0" applyAlignment="0" applyProtection="0">
      <alignment vertical="center"/>
    </xf>
    <xf numFmtId="0" fontId="64" fillId="37" borderId="225" applyNumberFormat="0" applyAlignment="0" applyProtection="0">
      <alignment vertical="center"/>
    </xf>
    <xf numFmtId="0" fontId="76" fillId="38" borderId="0" applyNumberFormat="0" applyBorder="0" applyAlignment="0" applyProtection="0">
      <alignment vertical="center"/>
    </xf>
    <xf numFmtId="9" fontId="2" fillId="0" borderId="0" applyFont="0" applyFill="0" applyBorder="0" applyAlignment="0" applyProtection="0"/>
    <xf numFmtId="0" fontId="3" fillId="0" borderId="0" applyNumberFormat="0" applyFill="0" applyBorder="0" applyAlignment="0" applyProtection="0">
      <alignment vertical="top"/>
      <protection locked="0"/>
    </xf>
    <xf numFmtId="0" fontId="2" fillId="9" borderId="226" applyNumberFormat="0" applyFont="0" applyAlignment="0" applyProtection="0">
      <alignment vertical="center"/>
    </xf>
    <xf numFmtId="0" fontId="77" fillId="0" borderId="227" applyNumberFormat="0" applyFill="0" applyAlignment="0" applyProtection="0">
      <alignment vertical="center"/>
    </xf>
    <xf numFmtId="0" fontId="78" fillId="39" borderId="0" applyNumberFormat="0" applyBorder="0" applyAlignment="0" applyProtection="0">
      <alignment vertical="center"/>
    </xf>
    <xf numFmtId="0" fontId="79" fillId="40" borderId="228" applyNumberFormat="0" applyAlignment="0" applyProtection="0">
      <alignment vertical="center"/>
    </xf>
    <xf numFmtId="0" fontId="65" fillId="0" borderId="0" applyNumberFormat="0" applyFill="0" applyBorder="0" applyAlignment="0" applyProtection="0">
      <alignment vertical="center"/>
    </xf>
    <xf numFmtId="38" fontId="2" fillId="0" borderId="0" applyFont="0" applyFill="0" applyBorder="0" applyAlignment="0" applyProtection="0">
      <alignment vertical="center"/>
    </xf>
    <xf numFmtId="0" fontId="80" fillId="0" borderId="229" applyNumberFormat="0" applyFill="0" applyAlignment="0" applyProtection="0">
      <alignment vertical="center"/>
    </xf>
    <xf numFmtId="0" fontId="81" fillId="0" borderId="230" applyNumberFormat="0" applyFill="0" applyAlignment="0" applyProtection="0">
      <alignment vertical="center"/>
    </xf>
    <xf numFmtId="0" fontId="82" fillId="0" borderId="231" applyNumberFormat="0" applyFill="0" applyAlignment="0" applyProtection="0">
      <alignment vertical="center"/>
    </xf>
    <xf numFmtId="0" fontId="82" fillId="0" borderId="0" applyNumberFormat="0" applyFill="0" applyBorder="0" applyAlignment="0" applyProtection="0">
      <alignment vertical="center"/>
    </xf>
    <xf numFmtId="0" fontId="66" fillId="0" borderId="232" applyNumberFormat="0" applyFill="0" applyAlignment="0" applyProtection="0">
      <alignment vertical="center"/>
    </xf>
    <xf numFmtId="0" fontId="83" fillId="40" borderId="233" applyNumberFormat="0" applyAlignment="0" applyProtection="0">
      <alignment vertical="center"/>
    </xf>
    <xf numFmtId="0" fontId="84" fillId="0" borderId="0" applyNumberFormat="0" applyFill="0" applyBorder="0" applyAlignment="0" applyProtection="0">
      <alignment vertical="center"/>
    </xf>
    <xf numFmtId="6" fontId="2" fillId="0" borderId="0" applyFont="0" applyFill="0" applyBorder="0" applyAlignment="0" applyProtection="0"/>
    <xf numFmtId="6" fontId="2" fillId="0" borderId="0" applyFont="0" applyFill="0" applyBorder="0" applyAlignment="0" applyProtection="0"/>
    <xf numFmtId="0" fontId="85" fillId="3" borderId="228" applyNumberFormat="0" applyAlignment="0" applyProtection="0">
      <alignment vertical="center"/>
    </xf>
    <xf numFmtId="0" fontId="60" fillId="0" borderId="0">
      <alignment vertical="center"/>
    </xf>
    <xf numFmtId="0" fontId="2" fillId="0" borderId="0"/>
    <xf numFmtId="0" fontId="2" fillId="0" borderId="0">
      <alignment vertical="center"/>
    </xf>
    <xf numFmtId="0" fontId="60" fillId="0" borderId="0">
      <alignment vertical="center"/>
    </xf>
    <xf numFmtId="0" fontId="2" fillId="0" borderId="0"/>
    <xf numFmtId="0" fontId="2" fillId="0" borderId="0"/>
    <xf numFmtId="0" fontId="2" fillId="0" borderId="0"/>
    <xf numFmtId="0" fontId="2" fillId="0" borderId="0">
      <alignment vertical="center"/>
    </xf>
    <xf numFmtId="0" fontId="2" fillId="0" borderId="0"/>
    <xf numFmtId="0" fontId="2" fillId="0" borderId="0"/>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xf numFmtId="0" fontId="2" fillId="0" borderId="0">
      <alignment vertical="center"/>
    </xf>
    <xf numFmtId="0" fontId="2" fillId="0" borderId="0"/>
    <xf numFmtId="0" fontId="86" fillId="41" borderId="0" applyNumberFormat="0" applyBorder="0" applyAlignment="0" applyProtection="0">
      <alignment vertical="center"/>
    </xf>
    <xf numFmtId="0" fontId="1" fillId="0" borderId="0">
      <alignment vertical="center"/>
    </xf>
    <xf numFmtId="38" fontId="1" fillId="0" borderId="0" applyFont="0" applyFill="0" applyBorder="0" applyAlignment="0" applyProtection="0">
      <alignment vertical="center"/>
    </xf>
    <xf numFmtId="0" fontId="1" fillId="0" borderId="0">
      <alignment vertical="center"/>
    </xf>
  </cellStyleXfs>
  <cellXfs count="2920">
    <xf numFmtId="0" fontId="0" fillId="0" borderId="0" xfId="0" applyAlignment="1"/>
    <xf numFmtId="0" fontId="8" fillId="0" borderId="0" xfId="61" applyFont="1">
      <alignment vertical="center"/>
    </xf>
    <xf numFmtId="0" fontId="7" fillId="0" borderId="0" xfId="61" applyFont="1" applyAlignment="1">
      <alignment horizontal="center" vertical="center"/>
    </xf>
    <xf numFmtId="0" fontId="8" fillId="0" borderId="0" xfId="61" applyFont="1" applyAlignment="1">
      <alignment vertical="center" textRotation="255" shrinkToFit="1"/>
    </xf>
    <xf numFmtId="0" fontId="8" fillId="0" borderId="1" xfId="61" applyFont="1" applyFill="1" applyBorder="1" applyAlignment="1">
      <alignment vertical="center"/>
    </xf>
    <xf numFmtId="0" fontId="8" fillId="0" borderId="2" xfId="61" applyFont="1" applyFill="1" applyBorder="1" applyAlignment="1">
      <alignment vertical="center"/>
    </xf>
    <xf numFmtId="0" fontId="8" fillId="0" borderId="3" xfId="61" applyFont="1" applyFill="1" applyBorder="1" applyAlignment="1">
      <alignment horizontal="center" vertical="center" shrinkToFit="1"/>
    </xf>
    <xf numFmtId="0" fontId="8" fillId="0" borderId="4" xfId="61" applyFont="1" applyFill="1" applyBorder="1" applyAlignment="1">
      <alignment horizontal="center" vertical="center" shrinkToFit="1"/>
    </xf>
    <xf numFmtId="0" fontId="8" fillId="0" borderId="5" xfId="61" applyFont="1" applyFill="1" applyBorder="1" applyAlignment="1">
      <alignment horizontal="center" vertical="center" shrinkToFit="1"/>
    </xf>
    <xf numFmtId="0" fontId="8" fillId="0" borderId="6" xfId="61" applyFont="1" applyFill="1" applyBorder="1" applyAlignment="1">
      <alignment horizontal="center" vertical="center" shrinkToFit="1"/>
    </xf>
    <xf numFmtId="0" fontId="0" fillId="0" borderId="0" xfId="61" applyFont="1" applyAlignment="1">
      <alignment horizontal="left"/>
    </xf>
    <xf numFmtId="0" fontId="0" fillId="0" borderId="0" xfId="61" applyFont="1" applyAlignment="1">
      <alignment wrapText="1" shrinkToFit="1"/>
    </xf>
    <xf numFmtId="0" fontId="0" fillId="0" borderId="0" xfId="61" applyFont="1">
      <alignment vertical="center"/>
    </xf>
    <xf numFmtId="0" fontId="0" fillId="0" borderId="0" xfId="61" applyFont="1" applyAlignment="1">
      <alignment wrapText="1"/>
    </xf>
    <xf numFmtId="0" fontId="8" fillId="0" borderId="0" xfId="0" applyFont="1" applyAlignment="1">
      <alignment vertical="center"/>
    </xf>
    <xf numFmtId="0" fontId="6" fillId="0" borderId="0" xfId="0" applyFont="1" applyAlignment="1"/>
    <xf numFmtId="0" fontId="8" fillId="0" borderId="0" xfId="61" applyFont="1" applyFill="1" applyBorder="1" applyAlignment="1">
      <alignment horizontal="center" vertical="center"/>
    </xf>
    <xf numFmtId="177" fontId="8" fillId="0" borderId="0" xfId="61" applyNumberFormat="1" applyFont="1" applyFill="1" applyBorder="1" applyAlignment="1">
      <alignment horizontal="center" vertical="center" shrinkToFit="1"/>
    </xf>
    <xf numFmtId="0" fontId="24" fillId="0" borderId="0" xfId="61" applyFont="1">
      <alignment vertical="center"/>
    </xf>
    <xf numFmtId="0" fontId="0" fillId="0" borderId="0" xfId="0" applyAlignment="1" applyProtection="1">
      <alignment horizontal="center"/>
    </xf>
    <xf numFmtId="0" fontId="0" fillId="0" borderId="0" xfId="0" applyAlignment="1" applyProtection="1"/>
    <xf numFmtId="0" fontId="0" fillId="0" borderId="0" xfId="0" applyFill="1" applyBorder="1" applyAlignment="1" applyProtection="1">
      <alignment horizontal="center" vertical="center"/>
    </xf>
    <xf numFmtId="0" fontId="0" fillId="0" borderId="0" xfId="0" applyBorder="1" applyAlignment="1" applyProtection="1"/>
    <xf numFmtId="0" fontId="0" fillId="0" borderId="0" xfId="0" applyFill="1" applyBorder="1" applyAlignment="1" applyProtection="1">
      <alignment horizontal="center"/>
    </xf>
    <xf numFmtId="0" fontId="0" fillId="0" borderId="0" xfId="0" applyBorder="1" applyAlignment="1" applyProtection="1">
      <alignment horizontal="center"/>
    </xf>
    <xf numFmtId="0" fontId="0" fillId="0" borderId="0" xfId="0" applyAlignment="1" applyProtection="1">
      <alignment horizontal="left"/>
    </xf>
    <xf numFmtId="0" fontId="6" fillId="0" borderId="0" xfId="63" applyFont="1" applyProtection="1">
      <alignment vertical="center"/>
    </xf>
    <xf numFmtId="0" fontId="11" fillId="0" borderId="0" xfId="63" applyFont="1" applyAlignment="1" applyProtection="1">
      <alignment horizontal="left" vertical="center"/>
    </xf>
    <xf numFmtId="0" fontId="11" fillId="0" borderId="0" xfId="63" applyFont="1" applyAlignment="1" applyProtection="1">
      <alignment horizontal="center" vertical="center"/>
    </xf>
    <xf numFmtId="0" fontId="11" fillId="0" borderId="0" xfId="63" applyFont="1" applyAlignment="1" applyProtection="1">
      <alignment vertical="center"/>
    </xf>
    <xf numFmtId="0" fontId="7" fillId="0" borderId="0" xfId="63" applyFont="1" applyAlignment="1" applyProtection="1">
      <alignment vertical="center"/>
    </xf>
    <xf numFmtId="0" fontId="9" fillId="0" borderId="0" xfId="63" applyFont="1" applyAlignment="1" applyProtection="1">
      <alignment horizontal="left" vertical="center"/>
    </xf>
    <xf numFmtId="0" fontId="9" fillId="0" borderId="0" xfId="63" applyFont="1" applyAlignment="1" applyProtection="1">
      <alignment vertical="center"/>
    </xf>
    <xf numFmtId="0" fontId="8" fillId="0" borderId="0" xfId="63" applyFont="1" applyProtection="1">
      <alignment vertical="center"/>
    </xf>
    <xf numFmtId="0" fontId="9" fillId="0" borderId="0" xfId="63" applyFont="1" applyAlignment="1" applyProtection="1">
      <alignment horizontal="center" vertical="center"/>
    </xf>
    <xf numFmtId="0" fontId="27" fillId="0" borderId="0" xfId="0" applyFont="1" applyFill="1" applyBorder="1" applyAlignment="1" applyProtection="1">
      <alignment horizontal="center" vertical="center"/>
    </xf>
    <xf numFmtId="0" fontId="27" fillId="0" borderId="0" xfId="0" applyFont="1" applyAlignment="1" applyProtection="1">
      <alignment vertical="center"/>
    </xf>
    <xf numFmtId="0" fontId="30" fillId="0" borderId="0" xfId="0" applyFont="1" applyAlignment="1" applyProtection="1">
      <alignment horizontal="left"/>
    </xf>
    <xf numFmtId="0" fontId="29" fillId="0" borderId="7" xfId="0" applyFont="1" applyBorder="1" applyAlignment="1" applyProtection="1">
      <alignment horizontal="center" vertical="center"/>
    </xf>
    <xf numFmtId="0" fontId="12" fillId="0" borderId="1" xfId="0" applyFont="1" applyBorder="1" applyAlignment="1" applyProtection="1">
      <alignment vertical="top" wrapText="1"/>
    </xf>
    <xf numFmtId="0" fontId="29" fillId="0" borderId="0" xfId="0" applyFont="1" applyAlignment="1" applyProtection="1"/>
    <xf numFmtId="0" fontId="0" fillId="0" borderId="0" xfId="0" applyAlignment="1" applyProtection="1">
      <alignment horizontal="right"/>
    </xf>
    <xf numFmtId="0" fontId="0" fillId="0" borderId="8" xfId="0" applyFont="1" applyBorder="1" applyAlignment="1" applyProtection="1">
      <alignment horizontal="left"/>
    </xf>
    <xf numFmtId="0" fontId="0" fillId="0" borderId="9" xfId="0" applyFont="1" applyBorder="1" applyAlignment="1" applyProtection="1">
      <alignment horizontal="left"/>
    </xf>
    <xf numFmtId="0" fontId="10" fillId="0" borderId="8" xfId="0" applyFont="1" applyBorder="1" applyAlignment="1" applyProtection="1">
      <alignment horizontal="left"/>
    </xf>
    <xf numFmtId="0" fontId="0" fillId="0" borderId="10" xfId="0" applyFont="1" applyBorder="1" applyAlignment="1" applyProtection="1">
      <alignment horizontal="left"/>
    </xf>
    <xf numFmtId="0" fontId="0" fillId="0" borderId="11" xfId="0" applyFont="1" applyBorder="1" applyAlignment="1" applyProtection="1">
      <alignment horizontal="left"/>
    </xf>
    <xf numFmtId="0" fontId="28" fillId="0" borderId="10" xfId="0" applyFont="1" applyBorder="1" applyAlignment="1" applyProtection="1">
      <alignment horizontal="left"/>
    </xf>
    <xf numFmtId="0" fontId="0" fillId="0" borderId="12" xfId="0" applyFont="1" applyBorder="1" applyAlignment="1" applyProtection="1">
      <alignment horizontal="left"/>
    </xf>
    <xf numFmtId="0" fontId="0" fillId="0" borderId="13" xfId="0" applyFont="1" applyBorder="1" applyAlignment="1" applyProtection="1">
      <alignment horizontal="left"/>
    </xf>
    <xf numFmtId="0" fontId="28" fillId="0" borderId="12" xfId="0" applyFont="1" applyBorder="1" applyAlignment="1" applyProtection="1">
      <alignment horizontal="left"/>
    </xf>
    <xf numFmtId="0" fontId="0" fillId="0" borderId="14" xfId="0" applyFont="1" applyBorder="1" applyAlignment="1" applyProtection="1">
      <alignment horizontal="left"/>
    </xf>
    <xf numFmtId="0" fontId="0" fillId="0" borderId="15" xfId="0" applyFont="1" applyBorder="1" applyAlignment="1" applyProtection="1">
      <alignment horizontal="left"/>
    </xf>
    <xf numFmtId="0" fontId="28" fillId="0" borderId="16" xfId="0" applyFont="1" applyBorder="1" applyAlignment="1" applyProtection="1">
      <alignment horizontal="left"/>
    </xf>
    <xf numFmtId="0" fontId="28" fillId="0" borderId="17" xfId="0" applyFont="1" applyBorder="1" applyAlignment="1" applyProtection="1">
      <alignment horizontal="left"/>
    </xf>
    <xf numFmtId="0" fontId="28" fillId="0" borderId="8" xfId="0" applyFont="1" applyBorder="1" applyAlignment="1" applyProtection="1">
      <alignment horizontal="left"/>
    </xf>
    <xf numFmtId="0" fontId="0" fillId="0" borderId="0" xfId="0" applyAlignment="1" applyProtection="1">
      <alignment horizontal="left" vertical="center"/>
    </xf>
    <xf numFmtId="0" fontId="0" fillId="0" borderId="0" xfId="0" applyAlignment="1" applyProtection="1">
      <alignment vertical="center"/>
    </xf>
    <xf numFmtId="0" fontId="10" fillId="0" borderId="0" xfId="0" applyFont="1" applyBorder="1" applyAlignment="1" applyProtection="1">
      <alignment horizontal="left"/>
    </xf>
    <xf numFmtId="0" fontId="10" fillId="0" borderId="0" xfId="0" applyFont="1" applyBorder="1" applyAlignment="1" applyProtection="1">
      <alignment horizontal="center"/>
    </xf>
    <xf numFmtId="0" fontId="27" fillId="0" borderId="0" xfId="0" applyFont="1" applyBorder="1" applyAlignment="1" applyProtection="1">
      <alignment horizontal="right"/>
    </xf>
    <xf numFmtId="0" fontId="0" fillId="0" borderId="0" xfId="0" applyFont="1" applyBorder="1" applyAlignment="1" applyProtection="1">
      <alignment horizontal="left"/>
    </xf>
    <xf numFmtId="177" fontId="27" fillId="0" borderId="0" xfId="0" applyNumberFormat="1" applyFont="1" applyBorder="1" applyAlignment="1" applyProtection="1">
      <alignment horizontal="right"/>
    </xf>
    <xf numFmtId="0" fontId="0" fillId="0" borderId="0" xfId="0" applyBorder="1" applyAlignment="1" applyProtection="1">
      <alignment horizontal="left"/>
    </xf>
    <xf numFmtId="177" fontId="27" fillId="0" borderId="0" xfId="0" applyNumberFormat="1" applyFont="1" applyBorder="1" applyAlignment="1" applyProtection="1">
      <alignment horizontal="right" shrinkToFit="1"/>
    </xf>
    <xf numFmtId="0" fontId="28" fillId="0" borderId="0" xfId="0" quotePrefix="1" applyFont="1" applyBorder="1" applyAlignment="1" applyProtection="1">
      <alignment horizontal="left"/>
    </xf>
    <xf numFmtId="0" fontId="0" fillId="0" borderId="0" xfId="0" quotePrefix="1" applyFont="1" applyBorder="1" applyAlignment="1" applyProtection="1">
      <alignment horizontal="left"/>
    </xf>
    <xf numFmtId="0" fontId="2" fillId="0" borderId="0" xfId="54" applyProtection="1"/>
    <xf numFmtId="0" fontId="2" fillId="0" borderId="0" xfId="54" applyAlignment="1" applyProtection="1">
      <alignment horizontal="center"/>
    </xf>
    <xf numFmtId="0" fontId="2" fillId="0" borderId="0" xfId="54" applyAlignment="1" applyProtection="1">
      <alignment horizontal="right"/>
    </xf>
    <xf numFmtId="184" fontId="2" fillId="0" borderId="0" xfId="54" applyNumberFormat="1" applyProtection="1"/>
    <xf numFmtId="0" fontId="28" fillId="0" borderId="0" xfId="0" applyFont="1" applyAlignment="1" applyProtection="1">
      <alignment horizontal="left"/>
    </xf>
    <xf numFmtId="0" fontId="28" fillId="0" borderId="0" xfId="0" applyFont="1" applyAlignment="1" applyProtection="1">
      <alignment horizontal="center"/>
    </xf>
    <xf numFmtId="0" fontId="0" fillId="0" borderId="0" xfId="0" applyFill="1" applyBorder="1" applyAlignment="1" applyProtection="1">
      <alignment vertical="center" shrinkToFit="1"/>
    </xf>
    <xf numFmtId="0" fontId="12" fillId="0" borderId="0" xfId="0" applyFont="1" applyBorder="1" applyAlignment="1" applyProtection="1">
      <alignment vertical="top" wrapText="1"/>
    </xf>
    <xf numFmtId="0" fontId="28" fillId="0" borderId="0" xfId="0" applyFont="1" applyBorder="1" applyAlignment="1" applyProtection="1">
      <alignment vertical="center" wrapText="1"/>
    </xf>
    <xf numFmtId="0" fontId="0" fillId="0" borderId="4" xfId="0" applyBorder="1" applyAlignment="1" applyProtection="1">
      <alignment horizontal="center"/>
    </xf>
    <xf numFmtId="0" fontId="28" fillId="0" borderId="0" xfId="0" applyFont="1" applyFill="1" applyBorder="1" applyAlignment="1" applyProtection="1">
      <alignment horizontal="center" vertical="center"/>
    </xf>
    <xf numFmtId="0" fontId="29" fillId="0" borderId="0" xfId="0" applyFont="1" applyFill="1" applyBorder="1" applyAlignment="1" applyProtection="1">
      <alignment horizontal="center" vertical="center"/>
    </xf>
    <xf numFmtId="0" fontId="27" fillId="0" borderId="0" xfId="0" applyFont="1" applyFill="1" applyBorder="1" applyAlignment="1" applyProtection="1">
      <alignment horizontal="center" vertical="center" wrapText="1" shrinkToFit="1"/>
    </xf>
    <xf numFmtId="0" fontId="12" fillId="0" borderId="18" xfId="0" applyFont="1" applyBorder="1" applyAlignment="1" applyProtection="1">
      <alignment vertical="top" wrapText="1"/>
    </xf>
    <xf numFmtId="0" fontId="0" fillId="0" borderId="0" xfId="0" applyAlignment="1" applyProtection="1">
      <alignment horizontal="left" vertical="top"/>
    </xf>
    <xf numFmtId="0" fontId="10" fillId="0" borderId="8" xfId="0" applyNumberFormat="1" applyFont="1" applyFill="1" applyBorder="1" applyAlignment="1" applyProtection="1">
      <alignment horizontal="left" shrinkToFit="1"/>
    </xf>
    <xf numFmtId="0" fontId="10" fillId="0" borderId="9" xfId="0" applyNumberFormat="1" applyFont="1" applyFill="1" applyBorder="1" applyAlignment="1" applyProtection="1">
      <alignment horizontal="left" shrinkToFit="1"/>
    </xf>
    <xf numFmtId="0" fontId="10" fillId="0" borderId="8" xfId="0" applyFont="1" applyBorder="1" applyAlignment="1" applyProtection="1">
      <alignment horizontal="left" shrinkToFit="1"/>
    </xf>
    <xf numFmtId="0" fontId="10" fillId="0" borderId="8" xfId="0" applyFont="1" applyBorder="1" applyAlignment="1" applyProtection="1">
      <alignment horizontal="left" vertical="center" shrinkToFit="1"/>
    </xf>
    <xf numFmtId="0" fontId="28" fillId="0" borderId="8" xfId="0" applyFont="1" applyBorder="1" applyAlignment="1" applyProtection="1">
      <alignment horizontal="left" vertical="center" shrinkToFit="1"/>
    </xf>
    <xf numFmtId="0" fontId="28" fillId="0" borderId="9" xfId="0" applyFont="1" applyBorder="1" applyAlignment="1" applyProtection="1">
      <alignment horizontal="left" vertical="center" shrinkToFit="1"/>
    </xf>
    <xf numFmtId="0" fontId="0" fillId="0" borderId="18" xfId="0" applyBorder="1" applyAlignment="1" applyProtection="1">
      <alignment horizontal="center" vertical="center"/>
    </xf>
    <xf numFmtId="0" fontId="28" fillId="0" borderId="17" xfId="0" applyFont="1" applyBorder="1" applyAlignment="1" applyProtection="1">
      <alignment horizontal="left" vertical="center" shrinkToFit="1"/>
    </xf>
    <xf numFmtId="0" fontId="0" fillId="0" borderId="18" xfId="0" applyBorder="1" applyAlignment="1" applyProtection="1">
      <alignment horizontal="center"/>
    </xf>
    <xf numFmtId="0" fontId="28" fillId="0" borderId="16" xfId="0" applyFont="1" applyBorder="1" applyAlignment="1" applyProtection="1">
      <alignment horizontal="left" vertical="center" shrinkToFit="1"/>
    </xf>
    <xf numFmtId="0" fontId="28" fillId="0" borderId="0" xfId="0" applyFont="1" applyBorder="1" applyAlignment="1" applyProtection="1">
      <alignment horizontal="left" vertical="center" wrapText="1"/>
    </xf>
    <xf numFmtId="0" fontId="31" fillId="0" borderId="0" xfId="0" applyFont="1" applyFill="1" applyBorder="1" applyAlignment="1" applyProtection="1">
      <alignment horizontal="right" vertical="center"/>
    </xf>
    <xf numFmtId="0" fontId="28" fillId="0" borderId="0" xfId="0" applyFont="1" applyBorder="1" applyAlignment="1" applyProtection="1">
      <alignment horizontal="left" vertical="center"/>
    </xf>
    <xf numFmtId="0" fontId="0" fillId="0" borderId="0" xfId="0" applyBorder="1" applyAlignment="1" applyProtection="1">
      <alignment horizontal="center" vertical="center"/>
    </xf>
    <xf numFmtId="0" fontId="31" fillId="0" borderId="0" xfId="0" applyFont="1" applyFill="1" applyBorder="1" applyAlignment="1" applyProtection="1">
      <alignment horizontal="right" vertical="center" shrinkToFit="1"/>
    </xf>
    <xf numFmtId="177" fontId="27" fillId="0" borderId="0" xfId="0" applyNumberFormat="1" applyFont="1" applyBorder="1" applyAlignment="1" applyProtection="1">
      <alignment vertical="center" shrinkToFit="1"/>
    </xf>
    <xf numFmtId="0" fontId="0" fillId="0" borderId="0" xfId="0" applyBorder="1" applyAlignment="1" applyProtection="1">
      <alignment horizontal="left" vertical="center"/>
    </xf>
    <xf numFmtId="177" fontId="31" fillId="0" borderId="0" xfId="0" applyNumberFormat="1" applyFont="1" applyBorder="1" applyAlignment="1" applyProtection="1">
      <alignment vertical="center" shrinkToFit="1"/>
    </xf>
    <xf numFmtId="176" fontId="27" fillId="0" borderId="0" xfId="0" applyNumberFormat="1" applyFont="1" applyBorder="1" applyAlignment="1" applyProtection="1">
      <alignment vertical="center" shrinkToFit="1"/>
    </xf>
    <xf numFmtId="0" fontId="28" fillId="0" borderId="0" xfId="0" quotePrefix="1" applyFont="1" applyBorder="1" applyAlignment="1" applyProtection="1">
      <alignment horizontal="left" vertical="center"/>
    </xf>
    <xf numFmtId="0" fontId="10" fillId="0" borderId="0" xfId="0" applyFont="1" applyBorder="1" applyAlignment="1" applyProtection="1">
      <alignment vertical="center" shrinkToFit="1"/>
    </xf>
    <xf numFmtId="0" fontId="0" fillId="0" borderId="0" xfId="0" applyFill="1" applyBorder="1" applyAlignment="1" applyProtection="1">
      <alignment horizontal="right"/>
    </xf>
    <xf numFmtId="9" fontId="0" fillId="0" borderId="0" xfId="0" applyNumberFormat="1" applyFill="1" applyBorder="1" applyAlignment="1" applyProtection="1"/>
    <xf numFmtId="0" fontId="0" fillId="0" borderId="0" xfId="0" applyAlignment="1" applyProtection="1">
      <alignment vertical="top"/>
    </xf>
    <xf numFmtId="0" fontId="29" fillId="10" borderId="7" xfId="0" applyFont="1" applyFill="1" applyBorder="1" applyAlignment="1" applyProtection="1">
      <alignment horizontal="center" vertical="center" wrapText="1"/>
    </xf>
    <xf numFmtId="0" fontId="29" fillId="10" borderId="19" xfId="0" applyFont="1" applyFill="1" applyBorder="1" applyAlignment="1" applyProtection="1">
      <alignment horizontal="center" vertical="center" wrapText="1"/>
    </xf>
    <xf numFmtId="0" fontId="29" fillId="10" borderId="20" xfId="0" applyFont="1" applyFill="1" applyBorder="1" applyAlignment="1" applyProtection="1">
      <alignment horizontal="center" vertical="center"/>
    </xf>
    <xf numFmtId="0" fontId="29" fillId="10" borderId="21" xfId="0" applyFont="1" applyFill="1" applyBorder="1" applyAlignment="1" applyProtection="1">
      <alignment horizontal="center" vertical="center"/>
    </xf>
    <xf numFmtId="0" fontId="29" fillId="10" borderId="22" xfId="0" applyFont="1" applyFill="1" applyBorder="1" applyAlignment="1" applyProtection="1">
      <alignment horizontal="center" vertical="center"/>
    </xf>
    <xf numFmtId="176" fontId="29" fillId="8" borderId="23" xfId="0" applyNumberFormat="1" applyFont="1" applyFill="1" applyBorder="1" applyAlignment="1" applyProtection="1">
      <alignment horizontal="center" vertical="center"/>
    </xf>
    <xf numFmtId="176" fontId="29" fillId="8" borderId="24" xfId="0" applyNumberFormat="1" applyFont="1" applyFill="1" applyBorder="1" applyAlignment="1" applyProtection="1">
      <alignment horizontal="center" vertical="center"/>
    </xf>
    <xf numFmtId="177" fontId="29" fillId="8" borderId="23" xfId="0" applyNumberFormat="1" applyFont="1" applyFill="1" applyBorder="1" applyAlignment="1" applyProtection="1">
      <alignment horizontal="center" vertical="center"/>
    </xf>
    <xf numFmtId="0" fontId="29" fillId="0" borderId="25" xfId="0" applyFont="1" applyBorder="1" applyAlignment="1" applyProtection="1">
      <alignment horizontal="center" vertical="center"/>
    </xf>
    <xf numFmtId="0" fontId="29" fillId="0" borderId="26" xfId="0" applyFont="1" applyBorder="1" applyAlignment="1" applyProtection="1">
      <alignment horizontal="center" vertical="center"/>
    </xf>
    <xf numFmtId="0" fontId="29" fillId="0" borderId="27" xfId="0" applyFont="1" applyBorder="1" applyAlignment="1" applyProtection="1">
      <alignment horizontal="center" vertical="center"/>
    </xf>
    <xf numFmtId="0" fontId="0" fillId="10" borderId="21" xfId="0" applyFill="1" applyBorder="1" applyAlignment="1" applyProtection="1">
      <alignment horizontal="center" vertical="center"/>
    </xf>
    <xf numFmtId="0" fontId="0" fillId="10" borderId="28" xfId="0" applyFill="1" applyBorder="1" applyAlignment="1" applyProtection="1">
      <alignment horizontal="center" vertical="center"/>
    </xf>
    <xf numFmtId="0" fontId="0" fillId="10" borderId="20" xfId="0" applyFill="1" applyBorder="1" applyAlignment="1" applyProtection="1">
      <alignment horizontal="center" vertical="center"/>
    </xf>
    <xf numFmtId="0" fontId="0" fillId="10" borderId="22" xfId="0" applyFill="1" applyBorder="1" applyAlignment="1" applyProtection="1">
      <alignment horizontal="center" vertical="center"/>
    </xf>
    <xf numFmtId="0" fontId="0" fillId="10" borderId="29" xfId="0" applyFill="1" applyBorder="1" applyAlignment="1" applyProtection="1">
      <alignment horizontal="center" vertical="center"/>
    </xf>
    <xf numFmtId="0" fontId="29" fillId="0" borderId="24" xfId="0" applyFont="1" applyBorder="1" applyAlignment="1" applyProtection="1">
      <alignment horizontal="center" vertical="center"/>
    </xf>
    <xf numFmtId="0" fontId="29" fillId="0" borderId="30" xfId="0" applyFont="1" applyBorder="1" applyAlignment="1" applyProtection="1">
      <alignment horizontal="center" vertical="center"/>
    </xf>
    <xf numFmtId="182" fontId="28" fillId="0" borderId="31" xfId="0" applyNumberFormat="1" applyFont="1" applyFill="1" applyBorder="1" applyAlignment="1" applyProtection="1">
      <alignment vertical="center" shrinkToFit="1"/>
      <protection locked="0"/>
    </xf>
    <xf numFmtId="0" fontId="29" fillId="0" borderId="0" xfId="0" applyFont="1" applyAlignment="1" applyProtection="1">
      <alignment vertical="top" shrinkToFit="1"/>
    </xf>
    <xf numFmtId="0" fontId="28" fillId="0" borderId="0" xfId="0" applyFont="1" applyAlignment="1" applyProtection="1">
      <alignment vertical="top" shrinkToFit="1"/>
    </xf>
    <xf numFmtId="0" fontId="28" fillId="0" borderId="31" xfId="0" applyFont="1" applyBorder="1" applyAlignment="1" applyProtection="1">
      <alignment horizontal="left"/>
    </xf>
    <xf numFmtId="0" fontId="28" fillId="0" borderId="32" xfId="0" applyFont="1" applyBorder="1" applyAlignment="1" applyProtection="1">
      <alignment horizontal="left"/>
    </xf>
    <xf numFmtId="0" fontId="28" fillId="0" borderId="14" xfId="0" applyFont="1" applyBorder="1" applyAlignment="1" applyProtection="1">
      <alignment horizontal="left"/>
    </xf>
    <xf numFmtId="0" fontId="0" fillId="0" borderId="0" xfId="0" applyAlignment="1" applyProtection="1">
      <alignment horizontal="center"/>
      <protection hidden="1"/>
    </xf>
    <xf numFmtId="0" fontId="0" fillId="0" borderId="8" xfId="0" applyFont="1" applyFill="1" applyBorder="1" applyAlignment="1" applyProtection="1">
      <alignment horizontal="left"/>
      <protection hidden="1"/>
    </xf>
    <xf numFmtId="0" fontId="0" fillId="0" borderId="9" xfId="0" applyFont="1" applyFill="1" applyBorder="1" applyAlignment="1" applyProtection="1">
      <alignment horizontal="left"/>
      <protection hidden="1"/>
    </xf>
    <xf numFmtId="0" fontId="0" fillId="0" borderId="8" xfId="0" applyFont="1" applyBorder="1" applyAlignment="1" applyProtection="1">
      <alignment horizontal="left"/>
      <protection hidden="1"/>
    </xf>
    <xf numFmtId="0" fontId="28" fillId="0" borderId="8" xfId="0" applyFont="1" applyBorder="1" applyAlignment="1" applyProtection="1">
      <alignment horizontal="left"/>
      <protection hidden="1"/>
    </xf>
    <xf numFmtId="0" fontId="0" fillId="0" borderId="8" xfId="0" applyFont="1" applyBorder="1" applyAlignment="1" applyProtection="1">
      <alignment horizontal="left" shrinkToFit="1"/>
      <protection hidden="1"/>
    </xf>
    <xf numFmtId="0" fontId="0" fillId="0" borderId="9" xfId="0" applyFont="1" applyBorder="1" applyAlignment="1" applyProtection="1">
      <alignment horizontal="left" shrinkToFit="1"/>
      <protection hidden="1"/>
    </xf>
    <xf numFmtId="0" fontId="2" fillId="0" borderId="0" xfId="54" applyAlignment="1" applyProtection="1">
      <alignment horizontal="center"/>
      <protection hidden="1"/>
    </xf>
    <xf numFmtId="0" fontId="25" fillId="0" borderId="0" xfId="0" applyFont="1" applyAlignment="1" applyProtection="1"/>
    <xf numFmtId="0" fontId="25" fillId="0" borderId="0" xfId="54" applyFont="1" applyProtection="1"/>
    <xf numFmtId="0" fontId="25" fillId="0" borderId="0" xfId="54" applyFont="1" applyAlignment="1" applyProtection="1">
      <alignment horizontal="center"/>
    </xf>
    <xf numFmtId="0" fontId="25" fillId="0" borderId="33" xfId="54" applyFont="1" applyBorder="1" applyAlignment="1" applyProtection="1">
      <alignment horizontal="center"/>
    </xf>
    <xf numFmtId="0" fontId="25" fillId="0" borderId="15" xfId="0" applyFont="1" applyBorder="1" applyAlignment="1" applyProtection="1">
      <alignment horizontal="left"/>
    </xf>
    <xf numFmtId="0" fontId="25" fillId="0" borderId="15" xfId="0" applyFont="1" applyBorder="1" applyAlignment="1" applyProtection="1">
      <alignment horizontal="center"/>
    </xf>
    <xf numFmtId="0" fontId="25" fillId="0" borderId="15" xfId="0" applyNumberFormat="1" applyFont="1" applyBorder="1" applyAlignment="1" applyProtection="1">
      <alignment horizontal="center"/>
    </xf>
    <xf numFmtId="0" fontId="25" fillId="0" borderId="15" xfId="54" applyFont="1" applyBorder="1" applyAlignment="1" applyProtection="1">
      <alignment horizontal="center"/>
    </xf>
    <xf numFmtId="0" fontId="25" fillId="0" borderId="15" xfId="0" applyFont="1" applyBorder="1" applyAlignment="1" applyProtection="1"/>
    <xf numFmtId="0" fontId="25" fillId="0" borderId="34" xfId="0" applyFont="1" applyBorder="1" applyAlignment="1" applyProtection="1"/>
    <xf numFmtId="0" fontId="25" fillId="0" borderId="0" xfId="0" applyFont="1" applyAlignment="1" applyProtection="1">
      <alignment horizontal="center"/>
    </xf>
    <xf numFmtId="0" fontId="25" fillId="0" borderId="35" xfId="54" applyFont="1" applyBorder="1" applyAlignment="1" applyProtection="1">
      <alignment horizontal="center"/>
    </xf>
    <xf numFmtId="0" fontId="25" fillId="0" borderId="0" xfId="0" applyFont="1" applyBorder="1" applyAlignment="1" applyProtection="1">
      <alignment horizontal="left"/>
    </xf>
    <xf numFmtId="0" fontId="25" fillId="0" borderId="0" xfId="54" applyFont="1" applyBorder="1" applyAlignment="1" applyProtection="1">
      <alignment horizontal="center"/>
    </xf>
    <xf numFmtId="0" fontId="25" fillId="0" borderId="0" xfId="0" applyFont="1" applyBorder="1" applyAlignment="1" applyProtection="1">
      <alignment horizontal="center"/>
    </xf>
    <xf numFmtId="0" fontId="25" fillId="0" borderId="0" xfId="0" applyFont="1" applyBorder="1" applyAlignment="1" applyProtection="1"/>
    <xf numFmtId="0" fontId="25" fillId="0" borderId="36" xfId="0" applyFont="1" applyBorder="1" applyAlignment="1" applyProtection="1"/>
    <xf numFmtId="0" fontId="25" fillId="0" borderId="35" xfId="0" applyFont="1" applyBorder="1" applyAlignment="1" applyProtection="1">
      <alignment horizontal="center"/>
    </xf>
    <xf numFmtId="0" fontId="25" fillId="0" borderId="37" xfId="0" applyFont="1" applyBorder="1" applyAlignment="1" applyProtection="1">
      <alignment horizontal="center"/>
    </xf>
    <xf numFmtId="0" fontId="25" fillId="0" borderId="11" xfId="0" applyFont="1" applyBorder="1" applyAlignment="1" applyProtection="1">
      <alignment horizontal="center"/>
    </xf>
    <xf numFmtId="0" fontId="25" fillId="0" borderId="11" xfId="0" applyFont="1" applyBorder="1" applyAlignment="1" applyProtection="1"/>
    <xf numFmtId="0" fontId="25" fillId="0" borderId="38" xfId="0" applyFont="1" applyBorder="1" applyAlignment="1" applyProtection="1"/>
    <xf numFmtId="0" fontId="25" fillId="0" borderId="0" xfId="0" applyFont="1" applyAlignment="1" applyProtection="1">
      <alignment horizontal="right"/>
    </xf>
    <xf numFmtId="0" fontId="42" fillId="0" borderId="39" xfId="0" applyFont="1" applyBorder="1" applyAlignment="1" applyProtection="1">
      <alignment horizontal="left" vertical="center"/>
    </xf>
    <xf numFmtId="0" fontId="42" fillId="0" borderId="2" xfId="0" applyFont="1" applyBorder="1" applyAlignment="1" applyProtection="1">
      <alignment horizontal="left" vertical="center"/>
    </xf>
    <xf numFmtId="0" fontId="41" fillId="0" borderId="3" xfId="0" applyFont="1" applyBorder="1" applyAlignment="1" applyProtection="1">
      <alignment vertical="center"/>
    </xf>
    <xf numFmtId="0" fontId="25" fillId="0" borderId="3" xfId="0" applyFont="1" applyBorder="1" applyAlignment="1" applyProtection="1"/>
    <xf numFmtId="0" fontId="28" fillId="0" borderId="8" xfId="0" applyFont="1" applyBorder="1" applyAlignment="1" applyProtection="1">
      <alignment horizontal="left" vertical="center" shrinkToFit="1"/>
      <protection hidden="1"/>
    </xf>
    <xf numFmtId="0" fontId="28" fillId="0" borderId="9" xfId="0" applyFont="1" applyBorder="1" applyAlignment="1" applyProtection="1">
      <alignment horizontal="left" vertical="center" shrinkToFit="1"/>
      <protection hidden="1"/>
    </xf>
    <xf numFmtId="0" fontId="28" fillId="0" borderId="40" xfId="0" applyFont="1" applyBorder="1" applyAlignment="1" applyProtection="1">
      <alignment horizontal="left" vertical="center" shrinkToFit="1"/>
      <protection hidden="1"/>
    </xf>
    <xf numFmtId="0" fontId="0" fillId="0" borderId="18" xfId="0" applyBorder="1" applyAlignment="1" applyProtection="1">
      <alignment horizontal="center" vertical="center"/>
      <protection hidden="1"/>
    </xf>
    <xf numFmtId="0" fontId="28" fillId="0" borderId="17" xfId="0" applyFont="1" applyBorder="1" applyAlignment="1" applyProtection="1">
      <alignment horizontal="left" vertical="center" shrinkToFit="1"/>
      <protection hidden="1"/>
    </xf>
    <xf numFmtId="0" fontId="25" fillId="0" borderId="0" xfId="0" applyFont="1" applyBorder="1" applyAlignment="1" applyProtection="1">
      <alignment horizontal="center"/>
      <protection locked="0"/>
    </xf>
    <xf numFmtId="0" fontId="25" fillId="0" borderId="0" xfId="0" applyFont="1" applyBorder="1" applyAlignment="1" applyProtection="1">
      <alignment horizontal="left"/>
      <protection locked="0"/>
    </xf>
    <xf numFmtId="0" fontId="25" fillId="0" borderId="0" xfId="0" applyFont="1" applyBorder="1" applyAlignment="1" applyProtection="1">
      <protection locked="0"/>
    </xf>
    <xf numFmtId="177" fontId="25" fillId="0" borderId="0" xfId="0" applyNumberFormat="1" applyFont="1" applyBorder="1" applyAlignment="1" applyProtection="1">
      <alignment horizontal="center"/>
      <protection locked="0"/>
    </xf>
    <xf numFmtId="177" fontId="25" fillId="0" borderId="0" xfId="0" applyNumberFormat="1" applyFont="1" applyBorder="1" applyAlignment="1" applyProtection="1">
      <alignment horizontal="center"/>
    </xf>
    <xf numFmtId="0" fontId="28" fillId="0" borderId="41" xfId="0" applyFont="1" applyBorder="1" applyAlignment="1" applyProtection="1">
      <alignment horizontal="left"/>
      <protection hidden="1"/>
    </xf>
    <xf numFmtId="0" fontId="8" fillId="0" borderId="0" xfId="65" applyFont="1" applyProtection="1">
      <alignment vertical="center"/>
      <protection locked="0"/>
    </xf>
    <xf numFmtId="0" fontId="6" fillId="0" borderId="4" xfId="65" applyFont="1" applyBorder="1" applyAlignment="1" applyProtection="1">
      <alignment vertical="center"/>
      <protection locked="0"/>
    </xf>
    <xf numFmtId="0" fontId="29" fillId="0" borderId="0" xfId="0" applyFont="1" applyAlignment="1" applyProtection="1">
      <alignment horizontal="center"/>
    </xf>
    <xf numFmtId="185" fontId="29" fillId="0" borderId="0" xfId="0" applyNumberFormat="1" applyFont="1" applyAlignment="1" applyProtection="1">
      <alignment horizontal="center"/>
    </xf>
    <xf numFmtId="0" fontId="0" fillId="0" borderId="42" xfId="0" applyBorder="1" applyAlignment="1" applyProtection="1"/>
    <xf numFmtId="0" fontId="0" fillId="0" borderId="13" xfId="0" applyBorder="1" applyAlignment="1" applyProtection="1"/>
    <xf numFmtId="0" fontId="0" fillId="0" borderId="42" xfId="0" applyBorder="1" applyAlignment="1" applyProtection="1">
      <alignment horizontal="center"/>
    </xf>
    <xf numFmtId="0" fontId="0" fillId="0" borderId="13" xfId="0" applyBorder="1" applyAlignment="1" applyProtection="1">
      <alignment horizontal="center"/>
    </xf>
    <xf numFmtId="0" fontId="0" fillId="0" borderId="3" xfId="0" applyBorder="1" applyAlignment="1" applyProtection="1">
      <alignment horizontal="center"/>
    </xf>
    <xf numFmtId="49" fontId="0" fillId="0" borderId="42" xfId="0" applyNumberFormat="1" applyBorder="1" applyAlignment="1" applyProtection="1">
      <alignment horizontal="left"/>
    </xf>
    <xf numFmtId="0" fontId="0" fillId="0" borderId="13" xfId="0" applyBorder="1" applyAlignment="1" applyProtection="1">
      <alignment horizontal="left"/>
    </xf>
    <xf numFmtId="0" fontId="0" fillId="0" borderId="3" xfId="0" applyBorder="1" applyAlignment="1" applyProtection="1">
      <alignment horizontal="left"/>
    </xf>
    <xf numFmtId="177" fontId="32" fillId="0" borderId="4" xfId="0" applyNumberFormat="1" applyFont="1" applyBorder="1" applyAlignment="1" applyProtection="1">
      <alignment horizontal="center" shrinkToFit="1"/>
    </xf>
    <xf numFmtId="0" fontId="22" fillId="0" borderId="15" xfId="0" applyFont="1" applyBorder="1" applyAlignment="1" applyProtection="1"/>
    <xf numFmtId="0" fontId="22" fillId="0" borderId="0" xfId="0" applyFont="1" applyBorder="1" applyAlignment="1" applyProtection="1"/>
    <xf numFmtId="0" fontId="22" fillId="0" borderId="0" xfId="54" applyFont="1" applyBorder="1" applyAlignment="1" applyProtection="1">
      <alignment horizontal="center"/>
    </xf>
    <xf numFmtId="0" fontId="22" fillId="0" borderId="0" xfId="0" applyFont="1" applyBorder="1" applyAlignment="1" applyProtection="1">
      <alignment horizontal="center"/>
    </xf>
    <xf numFmtId="0" fontId="22" fillId="0" borderId="0" xfId="0" applyFont="1" applyBorder="1" applyAlignment="1" applyProtection="1">
      <alignment horizontal="left"/>
    </xf>
    <xf numFmtId="0" fontId="22" fillId="0" borderId="35" xfId="54" applyFont="1" applyBorder="1" applyAlignment="1" applyProtection="1">
      <alignment horizontal="center"/>
    </xf>
    <xf numFmtId="0" fontId="22" fillId="0" borderId="35" xfId="0" applyFont="1" applyBorder="1" applyAlignment="1" applyProtection="1">
      <alignment horizontal="center"/>
    </xf>
    <xf numFmtId="0" fontId="22" fillId="0" borderId="37" xfId="0" applyFont="1" applyBorder="1" applyAlignment="1" applyProtection="1">
      <alignment horizontal="center"/>
    </xf>
    <xf numFmtId="0" fontId="22" fillId="0" borderId="11" xfId="0" applyFont="1" applyBorder="1" applyAlignment="1" applyProtection="1">
      <alignment horizontal="center"/>
    </xf>
    <xf numFmtId="0" fontId="22" fillId="0" borderId="11" xfId="0" applyFont="1" applyBorder="1" applyAlignment="1" applyProtection="1"/>
    <xf numFmtId="0" fontId="22" fillId="0" borderId="33" xfId="54" applyFont="1" applyBorder="1" applyAlignment="1" applyProtection="1">
      <alignment horizontal="center"/>
      <protection locked="0"/>
    </xf>
    <xf numFmtId="0" fontId="22" fillId="0" borderId="15" xfId="0" applyFont="1" applyBorder="1" applyAlignment="1" applyProtection="1">
      <alignment horizontal="left"/>
      <protection locked="0"/>
    </xf>
    <xf numFmtId="0" fontId="22" fillId="0" borderId="15" xfId="0" applyFont="1" applyBorder="1" applyAlignment="1" applyProtection="1">
      <alignment horizontal="center"/>
      <protection locked="0"/>
    </xf>
    <xf numFmtId="0" fontId="22" fillId="0" borderId="15" xfId="0" applyNumberFormat="1" applyFont="1" applyBorder="1" applyAlignment="1" applyProtection="1">
      <alignment horizontal="center"/>
      <protection locked="0"/>
    </xf>
    <xf numFmtId="0" fontId="22" fillId="0" borderId="15" xfId="54" applyFont="1" applyBorder="1" applyAlignment="1" applyProtection="1">
      <alignment horizontal="center"/>
      <protection locked="0"/>
    </xf>
    <xf numFmtId="0" fontId="22" fillId="0" borderId="15" xfId="0" applyFont="1" applyBorder="1" applyAlignment="1" applyProtection="1">
      <protection locked="0"/>
    </xf>
    <xf numFmtId="0" fontId="22" fillId="0" borderId="0" xfId="0" applyFont="1" applyBorder="1" applyAlignment="1" applyProtection="1">
      <protection locked="0"/>
    </xf>
    <xf numFmtId="0" fontId="22" fillId="0" borderId="0" xfId="54" applyFont="1" applyBorder="1" applyAlignment="1" applyProtection="1">
      <alignment horizontal="center"/>
      <protection locked="0"/>
    </xf>
    <xf numFmtId="0" fontId="22" fillId="0" borderId="0" xfId="0" applyFont="1" applyBorder="1" applyAlignment="1" applyProtection="1">
      <alignment horizontal="center"/>
      <protection locked="0"/>
    </xf>
    <xf numFmtId="0" fontId="22" fillId="0" borderId="0" xfId="54" applyFont="1" applyBorder="1" applyAlignment="1" applyProtection="1">
      <protection locked="0"/>
    </xf>
    <xf numFmtId="0" fontId="22" fillId="0" borderId="0" xfId="0" applyFont="1" applyBorder="1" applyAlignment="1" applyProtection="1">
      <alignment horizontal="left"/>
      <protection locked="0"/>
    </xf>
    <xf numFmtId="0" fontId="22" fillId="0" borderId="35" xfId="54" applyFont="1" applyBorder="1" applyAlignment="1" applyProtection="1">
      <alignment horizontal="center"/>
      <protection locked="0"/>
    </xf>
    <xf numFmtId="0" fontId="22" fillId="0" borderId="0" xfId="54" applyFont="1" applyBorder="1" applyAlignment="1" applyProtection="1">
      <alignment horizontal="left"/>
      <protection locked="0"/>
    </xf>
    <xf numFmtId="0" fontId="22" fillId="0" borderId="35" xfId="0" applyFont="1" applyBorder="1" applyAlignment="1" applyProtection="1">
      <alignment horizontal="center"/>
      <protection locked="0"/>
    </xf>
    <xf numFmtId="0" fontId="8" fillId="0" borderId="0" xfId="65" applyFont="1" applyProtection="1">
      <alignment vertical="center"/>
      <protection hidden="1"/>
    </xf>
    <xf numFmtId="0" fontId="8" fillId="0" borderId="0" xfId="65" applyFont="1" applyAlignment="1" applyProtection="1">
      <alignment vertical="center" textRotation="255" shrinkToFit="1"/>
      <protection hidden="1"/>
    </xf>
    <xf numFmtId="0" fontId="8" fillId="0" borderId="0" xfId="65" applyFont="1" applyBorder="1" applyProtection="1">
      <alignment vertical="center"/>
      <protection hidden="1"/>
    </xf>
    <xf numFmtId="0" fontId="11" fillId="0" borderId="0" xfId="65" applyFont="1" applyProtection="1">
      <alignment vertical="center"/>
      <protection hidden="1"/>
    </xf>
    <xf numFmtId="0" fontId="8" fillId="0" borderId="0" xfId="65" applyFont="1" applyAlignment="1" applyProtection="1">
      <alignment horizontal="left" vertical="center" textRotation="255" shrinkToFit="1"/>
      <protection hidden="1"/>
    </xf>
    <xf numFmtId="0" fontId="8" fillId="0" borderId="0" xfId="65" applyFont="1" applyAlignment="1" applyProtection="1">
      <alignment horizontal="left" vertical="top" wrapText="1"/>
      <protection hidden="1"/>
    </xf>
    <xf numFmtId="0" fontId="9" fillId="0" borderId="0" xfId="65" applyFont="1" applyAlignment="1" applyProtection="1">
      <alignment horizontal="left" vertical="center" wrapText="1"/>
      <protection hidden="1"/>
    </xf>
    <xf numFmtId="0" fontId="8" fillId="0" borderId="0" xfId="65" applyFont="1" applyAlignment="1" applyProtection="1">
      <alignment vertical="center" textRotation="255"/>
      <protection hidden="1"/>
    </xf>
    <xf numFmtId="0" fontId="8" fillId="0" borderId="0" xfId="65" applyFont="1" applyAlignment="1" applyProtection="1">
      <alignment vertical="center"/>
      <protection hidden="1"/>
    </xf>
    <xf numFmtId="0" fontId="8" fillId="0" borderId="34" xfId="61" applyFont="1" applyFill="1" applyBorder="1" applyAlignment="1" applyProtection="1">
      <alignment horizontal="center" vertical="center" shrinkToFit="1"/>
      <protection locked="0"/>
    </xf>
    <xf numFmtId="0" fontId="8" fillId="0" borderId="43" xfId="61" applyFont="1" applyFill="1" applyBorder="1" applyAlignment="1" applyProtection="1">
      <alignment horizontal="center" vertical="center" shrinkToFit="1"/>
      <protection locked="0"/>
    </xf>
    <xf numFmtId="0" fontId="8" fillId="0" borderId="44" xfId="61" applyFont="1" applyFill="1" applyBorder="1" applyAlignment="1" applyProtection="1">
      <alignment horizontal="center" vertical="center" shrinkToFit="1"/>
      <protection locked="0"/>
    </xf>
    <xf numFmtId="0" fontId="8" fillId="0" borderId="45" xfId="61" applyFont="1" applyFill="1" applyBorder="1" applyAlignment="1" applyProtection="1">
      <alignment horizontal="center" vertical="center" shrinkToFit="1"/>
      <protection locked="0"/>
    </xf>
    <xf numFmtId="0" fontId="8" fillId="0" borderId="29" xfId="61" applyFont="1" applyFill="1" applyBorder="1" applyAlignment="1" applyProtection="1">
      <alignment vertical="center" shrinkToFit="1"/>
      <protection locked="0"/>
    </xf>
    <xf numFmtId="0" fontId="8" fillId="0" borderId="21" xfId="61" applyFont="1" applyFill="1" applyBorder="1" applyAlignment="1" applyProtection="1">
      <alignment vertical="center" shrinkToFit="1"/>
      <protection locked="0"/>
    </xf>
    <xf numFmtId="0" fontId="8" fillId="0" borderId="22" xfId="61" applyFont="1" applyFill="1" applyBorder="1" applyAlignment="1" applyProtection="1">
      <alignment vertical="center" shrinkToFit="1"/>
      <protection locked="0"/>
    </xf>
    <xf numFmtId="0" fontId="8" fillId="0" borderId="20" xfId="61" applyFont="1" applyFill="1" applyBorder="1" applyAlignment="1" applyProtection="1">
      <alignment horizontal="center" vertical="center" shrinkToFit="1"/>
      <protection locked="0"/>
    </xf>
    <xf numFmtId="0" fontId="8" fillId="0" borderId="21" xfId="61" applyFont="1" applyFill="1" applyBorder="1" applyAlignment="1" applyProtection="1">
      <alignment horizontal="center" vertical="center" shrinkToFit="1"/>
      <protection locked="0"/>
    </xf>
    <xf numFmtId="0" fontId="8" fillId="0" borderId="22" xfId="61" applyFont="1" applyFill="1" applyBorder="1" applyAlignment="1" applyProtection="1">
      <alignment horizontal="center" vertical="center" shrinkToFit="1"/>
      <protection locked="0"/>
    </xf>
    <xf numFmtId="0" fontId="8" fillId="0" borderId="29" xfId="61" applyFont="1" applyFill="1" applyBorder="1" applyAlignment="1" applyProtection="1">
      <alignment horizontal="center" vertical="center" shrinkToFit="1"/>
      <protection locked="0"/>
    </xf>
    <xf numFmtId="0" fontId="8" fillId="0" borderId="46" xfId="61" applyFont="1" applyFill="1" applyBorder="1" applyAlignment="1" applyProtection="1">
      <alignment horizontal="center" vertical="center" shrinkToFit="1"/>
      <protection locked="0"/>
    </xf>
    <xf numFmtId="0" fontId="8" fillId="0" borderId="47" xfId="61" applyFont="1" applyFill="1" applyBorder="1" applyAlignment="1" applyProtection="1">
      <alignment horizontal="center" vertical="center" shrinkToFit="1"/>
      <protection locked="0"/>
    </xf>
    <xf numFmtId="0" fontId="8" fillId="0" borderId="48" xfId="61" applyFont="1" applyFill="1" applyBorder="1" applyAlignment="1" applyProtection="1">
      <alignment horizontal="center" vertical="center" shrinkToFit="1"/>
      <protection locked="0"/>
    </xf>
    <xf numFmtId="0" fontId="8" fillId="0" borderId="49" xfId="61" applyFont="1" applyFill="1" applyBorder="1" applyAlignment="1" applyProtection="1">
      <alignment horizontal="center" vertical="center" shrinkToFit="1"/>
      <protection locked="0"/>
    </xf>
    <xf numFmtId="0" fontId="8" fillId="0" borderId="50" xfId="61" applyFont="1" applyFill="1" applyBorder="1" applyAlignment="1" applyProtection="1">
      <alignment horizontal="center" vertical="center" shrinkToFit="1"/>
      <protection locked="0"/>
    </xf>
    <xf numFmtId="0" fontId="8" fillId="0" borderId="51" xfId="61" applyFont="1" applyFill="1" applyBorder="1" applyAlignment="1" applyProtection="1">
      <alignment horizontal="center" vertical="center" shrinkToFit="1"/>
      <protection locked="0"/>
    </xf>
    <xf numFmtId="0" fontId="8" fillId="0" borderId="52" xfId="61" applyFont="1" applyFill="1" applyBorder="1" applyAlignment="1" applyProtection="1">
      <alignment horizontal="center" vertical="center" shrinkToFit="1"/>
      <protection locked="0"/>
    </xf>
    <xf numFmtId="0" fontId="8" fillId="0" borderId="38" xfId="61" applyFont="1" applyFill="1" applyBorder="1" applyAlignment="1" applyProtection="1">
      <alignment horizontal="center" vertical="center" shrinkToFit="1"/>
      <protection locked="0"/>
    </xf>
    <xf numFmtId="0" fontId="8" fillId="0" borderId="6" xfId="61" applyFont="1" applyFill="1" applyBorder="1" applyAlignment="1" applyProtection="1">
      <alignment horizontal="center" vertical="center" shrinkToFit="1"/>
      <protection locked="0"/>
    </xf>
    <xf numFmtId="0" fontId="8" fillId="0" borderId="4" xfId="61" applyFont="1" applyFill="1" applyBorder="1" applyAlignment="1" applyProtection="1">
      <alignment horizontal="center" vertical="center" shrinkToFit="1"/>
      <protection locked="0"/>
    </xf>
    <xf numFmtId="0" fontId="8" fillId="0" borderId="5" xfId="61" applyFont="1" applyFill="1" applyBorder="1" applyAlignment="1" applyProtection="1">
      <alignment horizontal="center" vertical="center" shrinkToFit="1"/>
      <protection locked="0"/>
    </xf>
    <xf numFmtId="0" fontId="8" fillId="0" borderId="3" xfId="61" applyFont="1" applyFill="1" applyBorder="1" applyAlignment="1" applyProtection="1">
      <alignment horizontal="center" vertical="center" shrinkToFit="1"/>
      <protection locked="0"/>
    </xf>
    <xf numFmtId="0" fontId="8" fillId="0" borderId="19" xfId="61" applyFont="1" applyFill="1" applyBorder="1" applyAlignment="1" applyProtection="1">
      <alignment horizontal="center" vertical="center" shrinkToFit="1"/>
      <protection locked="0"/>
    </xf>
    <xf numFmtId="177" fontId="8" fillId="0" borderId="7" xfId="61" applyNumberFormat="1" applyFont="1" applyFill="1" applyBorder="1" applyAlignment="1" applyProtection="1">
      <alignment horizontal="center" vertical="center" shrinkToFit="1"/>
      <protection locked="0"/>
    </xf>
    <xf numFmtId="177" fontId="8" fillId="0" borderId="53" xfId="61" applyNumberFormat="1" applyFont="1" applyFill="1" applyBorder="1" applyAlignment="1" applyProtection="1">
      <alignment horizontal="center" vertical="center" shrinkToFit="1"/>
      <protection locked="0"/>
    </xf>
    <xf numFmtId="177" fontId="8" fillId="0" borderId="54" xfId="61" applyNumberFormat="1" applyFont="1" applyFill="1" applyBorder="1" applyAlignment="1" applyProtection="1">
      <alignment horizontal="center" vertical="center" shrinkToFit="1"/>
      <protection locked="0"/>
    </xf>
    <xf numFmtId="177" fontId="8" fillId="0" borderId="55" xfId="61" applyNumberFormat="1" applyFont="1" applyFill="1" applyBorder="1" applyAlignment="1" applyProtection="1">
      <alignment horizontal="center" vertical="center" shrinkToFit="1"/>
      <protection locked="0"/>
    </xf>
    <xf numFmtId="0" fontId="8" fillId="0" borderId="56" xfId="61" applyFont="1" applyFill="1" applyBorder="1" applyAlignment="1" applyProtection="1">
      <alignment horizontal="center" vertical="center" shrinkToFit="1"/>
      <protection locked="0"/>
    </xf>
    <xf numFmtId="0" fontId="8" fillId="0" borderId="26" xfId="61" applyFont="1" applyFill="1" applyBorder="1" applyAlignment="1" applyProtection="1">
      <alignment horizontal="center" vertical="center" shrinkToFit="1"/>
      <protection locked="0"/>
    </xf>
    <xf numFmtId="0" fontId="8" fillId="0" borderId="57" xfId="61" applyFont="1" applyFill="1" applyBorder="1" applyAlignment="1" applyProtection="1">
      <alignment horizontal="center" vertical="center" shrinkToFit="1"/>
      <protection locked="0"/>
    </xf>
    <xf numFmtId="0" fontId="8" fillId="0" borderId="58" xfId="61" applyFont="1" applyFill="1" applyBorder="1" applyAlignment="1" applyProtection="1">
      <alignment horizontal="center" vertical="center" shrinkToFit="1"/>
      <protection locked="0"/>
    </xf>
    <xf numFmtId="0" fontId="8" fillId="0" borderId="59" xfId="61" applyFont="1" applyBorder="1" applyAlignment="1" applyProtection="1">
      <alignment vertical="center" shrinkToFit="1"/>
      <protection locked="0"/>
    </xf>
    <xf numFmtId="0" fontId="8" fillId="0" borderId="54" xfId="61" applyFont="1" applyBorder="1" applyAlignment="1" applyProtection="1">
      <alignment vertical="center" shrinkToFit="1"/>
      <protection locked="0"/>
    </xf>
    <xf numFmtId="0" fontId="8" fillId="0" borderId="55" xfId="61" applyFont="1" applyBorder="1" applyAlignment="1" applyProtection="1">
      <alignment vertical="center" shrinkToFit="1"/>
      <protection locked="0"/>
    </xf>
    <xf numFmtId="0" fontId="8" fillId="0" borderId="53" xfId="61" applyFont="1" applyBorder="1" applyAlignment="1" applyProtection="1">
      <alignment vertical="center" shrinkToFit="1"/>
      <protection locked="0"/>
    </xf>
    <xf numFmtId="0" fontId="0" fillId="0" borderId="8" xfId="0" applyFont="1" applyBorder="1" applyAlignment="1" applyProtection="1">
      <alignment horizontal="left"/>
      <protection locked="0"/>
    </xf>
    <xf numFmtId="0" fontId="52" fillId="0" borderId="0" xfId="61" applyFont="1">
      <alignment vertical="center"/>
    </xf>
    <xf numFmtId="0" fontId="10" fillId="0" borderId="0" xfId="69" applyFont="1" applyFill="1" applyBorder="1" applyAlignment="1">
      <alignment vertical="center"/>
    </xf>
    <xf numFmtId="0" fontId="0" fillId="0" borderId="13" xfId="69" applyFont="1" applyFill="1" applyBorder="1" applyAlignment="1">
      <alignment vertical="center"/>
    </xf>
    <xf numFmtId="0" fontId="0" fillId="0" borderId="60" xfId="69" applyFont="1" applyFill="1" applyBorder="1" applyAlignment="1">
      <alignment horizontal="center" vertical="center"/>
    </xf>
    <xf numFmtId="0" fontId="0" fillId="0" borderId="0" xfId="69" applyFont="1" applyAlignment="1">
      <alignment vertical="center"/>
    </xf>
    <xf numFmtId="0" fontId="53" fillId="0" borderId="0" xfId="0" applyFont="1" applyBorder="1" applyAlignment="1" applyProtection="1">
      <alignment horizontal="left"/>
      <protection locked="0"/>
    </xf>
    <xf numFmtId="0" fontId="53" fillId="0" borderId="0" xfId="0" applyFont="1" applyBorder="1" applyAlignment="1" applyProtection="1">
      <protection locked="0"/>
    </xf>
    <xf numFmtId="0" fontId="54" fillId="0" borderId="0" xfId="0" applyFont="1" applyBorder="1" applyAlignment="1" applyProtection="1">
      <alignment horizontal="left"/>
      <protection locked="0"/>
    </xf>
    <xf numFmtId="0" fontId="35" fillId="0" borderId="0" xfId="56" applyFont="1" applyFill="1" applyAlignment="1">
      <alignment horizontal="left" vertical="center"/>
    </xf>
    <xf numFmtId="0" fontId="36" fillId="0" borderId="0" xfId="56" applyFont="1" applyFill="1" applyAlignment="1">
      <alignment horizontal="left" vertical="center"/>
    </xf>
    <xf numFmtId="0" fontId="55" fillId="0" borderId="0" xfId="56" applyFont="1" applyFill="1" applyAlignment="1" applyProtection="1">
      <alignment horizontal="left" vertical="center"/>
      <protection locked="0"/>
    </xf>
    <xf numFmtId="0" fontId="6" fillId="0" borderId="0" xfId="56" applyFont="1" applyFill="1" applyAlignment="1" applyProtection="1">
      <alignment horizontal="left" vertical="center"/>
      <protection locked="0"/>
    </xf>
    <xf numFmtId="0" fontId="35" fillId="0" borderId="13" xfId="56" applyFont="1" applyFill="1" applyBorder="1" applyAlignment="1">
      <alignment horizontal="left" vertical="center"/>
    </xf>
    <xf numFmtId="0" fontId="35" fillId="0" borderId="15" xfId="56" applyFont="1" applyFill="1" applyBorder="1" applyAlignment="1">
      <alignment horizontal="left" vertical="center"/>
    </xf>
    <xf numFmtId="0" fontId="35" fillId="0" borderId="0" xfId="56" applyFont="1" applyFill="1" applyBorder="1" applyAlignment="1">
      <alignment horizontal="left" vertical="center"/>
    </xf>
    <xf numFmtId="49" fontId="35" fillId="0" borderId="0" xfId="56" applyNumberFormat="1" applyFont="1" applyFill="1" applyBorder="1" applyAlignment="1">
      <alignment horizontal="left" vertical="top"/>
    </xf>
    <xf numFmtId="0" fontId="35" fillId="0" borderId="0" xfId="56" applyFont="1" applyFill="1" applyBorder="1" applyAlignment="1">
      <alignment horizontal="left" vertical="top" wrapText="1"/>
    </xf>
    <xf numFmtId="0" fontId="35" fillId="4" borderId="35" xfId="56" applyFont="1" applyFill="1" applyBorder="1" applyAlignment="1" applyProtection="1">
      <alignment vertical="center"/>
      <protection locked="0"/>
    </xf>
    <xf numFmtId="0" fontId="35" fillId="4" borderId="0" xfId="56" applyFont="1" applyFill="1" applyBorder="1" applyAlignment="1" applyProtection="1">
      <alignment vertical="center"/>
      <protection locked="0"/>
    </xf>
    <xf numFmtId="0" fontId="35" fillId="4" borderId="36" xfId="56" applyFont="1" applyFill="1" applyBorder="1" applyAlignment="1" applyProtection="1">
      <alignment vertical="center"/>
      <protection locked="0"/>
    </xf>
    <xf numFmtId="0" fontId="55" fillId="0" borderId="0" xfId="56" applyFont="1" applyFill="1" applyBorder="1" applyAlignment="1" applyProtection="1">
      <alignment horizontal="left" vertical="center"/>
      <protection locked="0"/>
    </xf>
    <xf numFmtId="0" fontId="6" fillId="0" borderId="0" xfId="56" applyFont="1" applyFill="1" applyBorder="1" applyAlignment="1" applyProtection="1">
      <alignment horizontal="left" vertical="center"/>
      <protection locked="0"/>
    </xf>
    <xf numFmtId="0" fontId="35" fillId="0" borderId="11" xfId="56" applyFont="1" applyFill="1" applyBorder="1" applyAlignment="1">
      <alignment horizontal="left" vertical="center"/>
    </xf>
    <xf numFmtId="49" fontId="35" fillId="0" borderId="11" xfId="56" applyNumberFormat="1" applyFont="1" applyFill="1" applyBorder="1" applyAlignment="1">
      <alignment horizontal="left" vertical="center"/>
    </xf>
    <xf numFmtId="0" fontId="35" fillId="0" borderId="11" xfId="56" applyFont="1" applyFill="1" applyBorder="1" applyAlignment="1">
      <alignment horizontal="left" vertical="top" wrapText="1"/>
    </xf>
    <xf numFmtId="0" fontId="35" fillId="0" borderId="38" xfId="56" applyFont="1" applyFill="1" applyBorder="1" applyAlignment="1">
      <alignment horizontal="left" vertical="top" wrapText="1"/>
    </xf>
    <xf numFmtId="0" fontId="35" fillId="4" borderId="35" xfId="56" applyFont="1" applyFill="1" applyBorder="1" applyAlignment="1" applyProtection="1">
      <alignment horizontal="center" vertical="center"/>
      <protection locked="0"/>
    </xf>
    <xf numFmtId="0" fontId="35" fillId="4" borderId="0" xfId="56" applyFont="1" applyFill="1" applyBorder="1" applyAlignment="1" applyProtection="1">
      <alignment horizontal="center" vertical="center"/>
      <protection locked="0"/>
    </xf>
    <xf numFmtId="0" fontId="35" fillId="4" borderId="36" xfId="56" applyFont="1" applyFill="1" applyBorder="1" applyAlignment="1" applyProtection="1">
      <alignment horizontal="center" vertical="center"/>
      <protection locked="0"/>
    </xf>
    <xf numFmtId="0" fontId="35" fillId="0" borderId="42" xfId="56" applyFont="1" applyFill="1" applyBorder="1" applyAlignment="1">
      <alignment horizontal="left" vertical="center"/>
    </xf>
    <xf numFmtId="49" fontId="35" fillId="0" borderId="13" xfId="56" applyNumberFormat="1" applyFont="1" applyFill="1" applyBorder="1" applyAlignment="1">
      <alignment horizontal="left" vertical="center"/>
    </xf>
    <xf numFmtId="0" fontId="35" fillId="0" borderId="13" xfId="56" applyFont="1" applyFill="1" applyBorder="1" applyAlignment="1">
      <alignment horizontal="left" vertical="top" wrapText="1"/>
    </xf>
    <xf numFmtId="49" fontId="35" fillId="0" borderId="0" xfId="56" applyNumberFormat="1" applyFont="1" applyFill="1" applyBorder="1" applyAlignment="1">
      <alignment horizontal="left" vertical="center"/>
    </xf>
    <xf numFmtId="0" fontId="6" fillId="0" borderId="11" xfId="56" applyFont="1" applyFill="1" applyBorder="1" applyAlignment="1">
      <alignment horizontal="left" vertical="center"/>
    </xf>
    <xf numFmtId="49" fontId="6" fillId="0" borderId="11" xfId="56" applyNumberFormat="1" applyFont="1" applyFill="1" applyBorder="1" applyAlignment="1">
      <alignment horizontal="left" vertical="center"/>
    </xf>
    <xf numFmtId="0" fontId="6" fillId="0" borderId="38" xfId="56" applyFont="1" applyFill="1" applyBorder="1" applyAlignment="1">
      <alignment horizontal="left" vertical="center"/>
    </xf>
    <xf numFmtId="0" fontId="6" fillId="4" borderId="35" xfId="56" applyFont="1" applyFill="1" applyBorder="1" applyAlignment="1" applyProtection="1">
      <alignment horizontal="center" vertical="center"/>
      <protection locked="0"/>
    </xf>
    <xf numFmtId="0" fontId="6" fillId="4" borderId="0" xfId="56" applyFont="1" applyFill="1" applyBorder="1" applyAlignment="1" applyProtection="1">
      <alignment horizontal="center" vertical="center"/>
      <protection locked="0"/>
    </xf>
    <xf numFmtId="0" fontId="6" fillId="4" borderId="36" xfId="56" applyFont="1" applyFill="1" applyBorder="1" applyAlignment="1" applyProtection="1">
      <alignment horizontal="center" vertical="center"/>
      <protection locked="0"/>
    </xf>
    <xf numFmtId="0" fontId="6" fillId="0" borderId="15" xfId="56" applyFont="1" applyFill="1" applyBorder="1" applyAlignment="1">
      <alignment horizontal="left" vertical="center"/>
    </xf>
    <xf numFmtId="49" fontId="6" fillId="0" borderId="15" xfId="56" applyNumberFormat="1" applyFont="1" applyFill="1" applyBorder="1" applyAlignment="1">
      <alignment vertical="center"/>
    </xf>
    <xf numFmtId="0" fontId="6" fillId="0" borderId="15" xfId="56" applyFont="1" applyFill="1" applyBorder="1" applyAlignment="1">
      <alignment horizontal="left" vertical="center" wrapText="1"/>
    </xf>
    <xf numFmtId="0" fontId="6" fillId="4" borderId="35" xfId="56" applyFont="1" applyFill="1" applyBorder="1" applyAlignment="1" applyProtection="1">
      <alignment vertical="center"/>
      <protection locked="0"/>
    </xf>
    <xf numFmtId="0" fontId="6" fillId="4" borderId="0" xfId="56" applyFont="1" applyFill="1" applyBorder="1" applyAlignment="1" applyProtection="1">
      <alignment vertical="center"/>
      <protection locked="0"/>
    </xf>
    <xf numFmtId="0" fontId="6" fillId="4" borderId="36" xfId="56" applyFont="1" applyFill="1" applyBorder="1" applyAlignment="1" applyProtection="1">
      <alignment vertical="center"/>
      <protection locked="0"/>
    </xf>
    <xf numFmtId="49" fontId="6" fillId="0" borderId="11" xfId="56" applyNumberFormat="1" applyFont="1" applyFill="1" applyBorder="1" applyAlignment="1">
      <alignment vertical="center"/>
    </xf>
    <xf numFmtId="0" fontId="6" fillId="0" borderId="11" xfId="56" applyFont="1" applyFill="1" applyBorder="1" applyAlignment="1">
      <alignment horizontal="left" vertical="center" wrapText="1"/>
    </xf>
    <xf numFmtId="0" fontId="6" fillId="0" borderId="38" xfId="56" applyFont="1" applyFill="1" applyBorder="1" applyAlignment="1">
      <alignment horizontal="left" vertical="center" wrapText="1"/>
    </xf>
    <xf numFmtId="0" fontId="6" fillId="0" borderId="0" xfId="56" applyFont="1" applyFill="1" applyBorder="1" applyAlignment="1">
      <alignment horizontal="left" vertical="center"/>
    </xf>
    <xf numFmtId="49" fontId="6" fillId="0" borderId="0" xfId="56" applyNumberFormat="1" applyFont="1" applyFill="1" applyBorder="1" applyAlignment="1">
      <alignment horizontal="left" vertical="center"/>
    </xf>
    <xf numFmtId="0" fontId="6" fillId="0" borderId="35" xfId="56" applyFont="1" applyFill="1" applyBorder="1" applyAlignment="1">
      <alignment horizontal="left" vertical="center"/>
    </xf>
    <xf numFmtId="0" fontId="6" fillId="0" borderId="13" xfId="56" applyFont="1" applyFill="1" applyBorder="1" applyAlignment="1">
      <alignment horizontal="left" vertical="center"/>
    </xf>
    <xf numFmtId="0" fontId="6" fillId="0" borderId="0" xfId="56" applyFont="1" applyFill="1" applyBorder="1" applyAlignment="1">
      <alignment horizontal="center" vertical="center"/>
    </xf>
    <xf numFmtId="0" fontId="6" fillId="0" borderId="36" xfId="56" applyFont="1" applyFill="1" applyBorder="1" applyAlignment="1">
      <alignment horizontal="center" vertical="center"/>
    </xf>
    <xf numFmtId="0" fontId="6" fillId="0" borderId="34" xfId="56" applyFont="1" applyFill="1" applyBorder="1" applyAlignment="1">
      <alignment horizontal="left" vertical="center"/>
    </xf>
    <xf numFmtId="0" fontId="6" fillId="0" borderId="33" xfId="56" applyFont="1" applyFill="1" applyBorder="1" applyAlignment="1">
      <alignment horizontal="center" vertical="center"/>
    </xf>
    <xf numFmtId="0" fontId="6" fillId="0" borderId="15" xfId="56" applyFont="1" applyFill="1" applyBorder="1" applyAlignment="1">
      <alignment horizontal="center" vertical="center"/>
    </xf>
    <xf numFmtId="0" fontId="6" fillId="0" borderId="34" xfId="56" applyFont="1" applyFill="1" applyBorder="1" applyAlignment="1">
      <alignment horizontal="center" vertical="center"/>
    </xf>
    <xf numFmtId="0" fontId="6" fillId="0" borderId="0" xfId="56" applyFont="1" applyFill="1" applyBorder="1" applyAlignment="1">
      <alignment horizontal="left" vertical="center" wrapText="1"/>
    </xf>
    <xf numFmtId="0" fontId="6" fillId="0" borderId="35" xfId="56" applyFont="1" applyFill="1" applyBorder="1" applyAlignment="1">
      <alignment horizontal="center" vertical="center"/>
    </xf>
    <xf numFmtId="0" fontId="9" fillId="0" borderId="4" xfId="56" applyFont="1" applyFill="1" applyBorder="1" applyAlignment="1">
      <alignment horizontal="left" vertical="center"/>
    </xf>
    <xf numFmtId="0" fontId="9" fillId="0" borderId="42" xfId="56" applyFont="1" applyFill="1" applyBorder="1" applyAlignment="1">
      <alignment horizontal="left" vertical="center"/>
    </xf>
    <xf numFmtId="0" fontId="9" fillId="0" borderId="13" xfId="56" applyFont="1" applyFill="1" applyBorder="1" applyAlignment="1">
      <alignment horizontal="left" vertical="center"/>
    </xf>
    <xf numFmtId="0" fontId="9" fillId="0" borderId="3" xfId="56" applyFont="1" applyFill="1" applyBorder="1" applyAlignment="1">
      <alignment horizontal="left" vertical="center"/>
    </xf>
    <xf numFmtId="0" fontId="9" fillId="0" borderId="35" xfId="56" applyFont="1" applyFill="1" applyBorder="1" applyAlignment="1">
      <alignment horizontal="center" vertical="center"/>
    </xf>
    <xf numFmtId="0" fontId="9" fillId="0" borderId="0" xfId="56" applyFont="1" applyFill="1" applyBorder="1" applyAlignment="1">
      <alignment horizontal="center" vertical="center"/>
    </xf>
    <xf numFmtId="0" fontId="9" fillId="0" borderId="36" xfId="56" applyFont="1" applyFill="1" applyBorder="1" applyAlignment="1">
      <alignment horizontal="center" vertical="center"/>
    </xf>
    <xf numFmtId="49" fontId="9" fillId="0" borderId="4" xfId="56" applyNumberFormat="1" applyFont="1" applyFill="1" applyBorder="1" applyAlignment="1">
      <alignment horizontal="center" vertical="center"/>
    </xf>
    <xf numFmtId="0" fontId="6" fillId="0" borderId="3" xfId="56" applyFont="1" applyFill="1" applyBorder="1" applyAlignment="1">
      <alignment vertical="center"/>
    </xf>
    <xf numFmtId="0" fontId="6" fillId="0" borderId="42" xfId="56" applyFont="1" applyFill="1" applyBorder="1" applyAlignment="1">
      <alignment vertical="top" wrapText="1"/>
    </xf>
    <xf numFmtId="0" fontId="6" fillId="0" borderId="13" xfId="56" applyFont="1" applyFill="1" applyBorder="1" applyAlignment="1">
      <alignment vertical="top" wrapText="1"/>
    </xf>
    <xf numFmtId="0" fontId="6" fillId="0" borderId="3" xfId="56" applyFont="1" applyFill="1" applyBorder="1" applyAlignment="1">
      <alignment vertical="top" wrapText="1"/>
    </xf>
    <xf numFmtId="0" fontId="6" fillId="0" borderId="35" xfId="56" applyFont="1" applyFill="1" applyBorder="1">
      <alignment vertical="center"/>
    </xf>
    <xf numFmtId="0" fontId="6" fillId="0" borderId="0" xfId="56" applyFont="1" applyFill="1" applyBorder="1">
      <alignment vertical="center"/>
    </xf>
    <xf numFmtId="0" fontId="6" fillId="0" borderId="36" xfId="56" applyFont="1" applyFill="1" applyBorder="1">
      <alignment vertical="center"/>
    </xf>
    <xf numFmtId="0" fontId="6" fillId="0" borderId="0" xfId="56" applyFont="1" applyFill="1" applyAlignment="1">
      <alignment horizontal="left" vertical="center"/>
    </xf>
    <xf numFmtId="0" fontId="6" fillId="0" borderId="37" xfId="56" applyFont="1" applyFill="1" applyBorder="1" applyAlignment="1">
      <alignment horizontal="left" vertical="center"/>
    </xf>
    <xf numFmtId="0" fontId="6" fillId="0" borderId="35" xfId="56" applyFont="1" applyFill="1" applyBorder="1" applyAlignment="1" applyProtection="1">
      <alignment vertical="center"/>
      <protection locked="0"/>
    </xf>
    <xf numFmtId="0" fontId="6" fillId="0" borderId="0" xfId="56" applyFont="1" applyFill="1" applyBorder="1" applyAlignment="1" applyProtection="1">
      <alignment vertical="center"/>
      <protection locked="0"/>
    </xf>
    <xf numFmtId="0" fontId="6" fillId="0" borderId="36" xfId="56" applyFont="1" applyFill="1" applyBorder="1" applyAlignment="1" applyProtection="1">
      <alignment vertical="center"/>
      <protection locked="0"/>
    </xf>
    <xf numFmtId="0" fontId="38" fillId="0" borderId="0" xfId="56" applyFont="1" applyFill="1" applyBorder="1" applyAlignment="1">
      <alignment horizontal="left" vertical="center"/>
    </xf>
    <xf numFmtId="0" fontId="6" fillId="0" borderId="0" xfId="56" applyFont="1" applyFill="1" applyBorder="1" applyAlignment="1">
      <alignment vertical="center"/>
    </xf>
    <xf numFmtId="0" fontId="9" fillId="0" borderId="0" xfId="56" applyFont="1" applyFill="1" applyBorder="1" applyAlignment="1">
      <alignment vertical="center"/>
    </xf>
    <xf numFmtId="0" fontId="35" fillId="4" borderId="0" xfId="56" applyFont="1" applyFill="1" applyAlignment="1" applyProtection="1">
      <alignment horizontal="left" vertical="center"/>
      <protection locked="0"/>
    </xf>
    <xf numFmtId="0" fontId="36" fillId="0" borderId="0" xfId="56" applyFont="1" applyFill="1" applyAlignment="1">
      <alignment horizontal="center" vertical="center" wrapText="1"/>
    </xf>
    <xf numFmtId="0" fontId="39" fillId="0" borderId="11" xfId="56" applyFont="1" applyFill="1" applyBorder="1" applyAlignment="1" applyProtection="1">
      <alignment horizontal="center" vertical="center"/>
      <protection locked="0" hidden="1"/>
    </xf>
    <xf numFmtId="0" fontId="34" fillId="0" borderId="0" xfId="56" applyFont="1" applyFill="1" applyAlignment="1">
      <alignment horizontal="left" vertical="top"/>
    </xf>
    <xf numFmtId="0" fontId="35" fillId="0" borderId="0" xfId="56" applyFont="1" applyFill="1" applyAlignment="1" applyProtection="1">
      <alignment horizontal="left" vertical="center"/>
      <protection locked="0"/>
    </xf>
    <xf numFmtId="0" fontId="39" fillId="0" borderId="0" xfId="56" applyFont="1" applyFill="1" applyBorder="1" applyAlignment="1" applyProtection="1">
      <alignment horizontal="center" vertical="center"/>
      <protection locked="0" hidden="1"/>
    </xf>
    <xf numFmtId="0" fontId="6" fillId="6" borderId="0" xfId="56" applyFont="1" applyFill="1" applyBorder="1" applyAlignment="1" applyProtection="1">
      <alignment vertical="center"/>
      <protection locked="0"/>
    </xf>
    <xf numFmtId="0" fontId="6" fillId="0" borderId="3" xfId="56" applyFont="1" applyFill="1" applyBorder="1" applyAlignment="1">
      <alignment horizontal="center" vertical="center"/>
    </xf>
    <xf numFmtId="0" fontId="6" fillId="0" borderId="4" xfId="56" applyFont="1" applyFill="1" applyBorder="1" applyAlignment="1">
      <alignment horizontal="center" vertical="center"/>
    </xf>
    <xf numFmtId="0" fontId="6" fillId="0" borderId="11" xfId="56" applyFont="1" applyFill="1" applyBorder="1" applyAlignment="1">
      <alignment horizontal="center" vertical="center" wrapText="1"/>
    </xf>
    <xf numFmtId="0" fontId="6" fillId="0" borderId="0" xfId="56" applyFont="1" applyFill="1" applyBorder="1" applyAlignment="1">
      <alignment horizontal="center" vertical="center" wrapText="1"/>
    </xf>
    <xf numFmtId="0" fontId="6" fillId="0" borderId="0" xfId="56" applyFont="1" applyFill="1" applyBorder="1" applyAlignment="1" applyProtection="1">
      <alignment horizontal="center" vertical="center"/>
      <protection locked="0"/>
    </xf>
    <xf numFmtId="0" fontId="0" fillId="0" borderId="0" xfId="0" applyFill="1" applyBorder="1" applyAlignment="1" applyProtection="1">
      <protection locked="0"/>
    </xf>
    <xf numFmtId="0" fontId="0" fillId="0" borderId="0" xfId="0" applyBorder="1" applyAlignment="1" applyProtection="1">
      <protection locked="0"/>
    </xf>
    <xf numFmtId="0" fontId="6" fillId="0" borderId="37" xfId="56" applyFont="1" applyFill="1" applyBorder="1" applyAlignment="1">
      <alignment horizontal="center" vertical="center"/>
    </xf>
    <xf numFmtId="0" fontId="6" fillId="0" borderId="11" xfId="56" applyFont="1" applyFill="1" applyBorder="1" applyAlignment="1">
      <alignment horizontal="center" vertical="center"/>
    </xf>
    <xf numFmtId="0" fontId="6" fillId="0" borderId="38" xfId="56" applyFont="1" applyFill="1" applyBorder="1" applyAlignment="1">
      <alignment horizontal="center" vertical="center"/>
    </xf>
    <xf numFmtId="0" fontId="6" fillId="0" borderId="33" xfId="56" applyFont="1" applyFill="1" applyBorder="1" applyAlignment="1">
      <alignment horizontal="left" vertical="center"/>
    </xf>
    <xf numFmtId="0" fontId="6" fillId="4" borderId="15" xfId="56" applyFont="1" applyFill="1" applyBorder="1" applyAlignment="1" applyProtection="1">
      <alignment vertical="center"/>
      <protection locked="0"/>
    </xf>
    <xf numFmtId="0" fontId="6" fillId="4" borderId="34" xfId="56" applyFont="1" applyFill="1" applyBorder="1" applyAlignment="1" applyProtection="1">
      <alignment vertical="center"/>
      <protection locked="0"/>
    </xf>
    <xf numFmtId="0" fontId="6" fillId="6" borderId="0" xfId="56" applyFont="1" applyFill="1" applyBorder="1" applyAlignment="1">
      <alignment horizontal="left" vertical="center"/>
    </xf>
    <xf numFmtId="0" fontId="6" fillId="6" borderId="36" xfId="56" applyFont="1" applyFill="1" applyBorder="1" applyAlignment="1">
      <alignment horizontal="left" vertical="center"/>
    </xf>
    <xf numFmtId="0" fontId="6" fillId="6" borderId="11" xfId="56" applyFont="1" applyFill="1" applyBorder="1" applyAlignment="1">
      <alignment horizontal="left" vertical="center"/>
    </xf>
    <xf numFmtId="0" fontId="6" fillId="6" borderId="38" xfId="56" applyFont="1" applyFill="1" applyBorder="1" applyAlignment="1">
      <alignment horizontal="left" vertical="center"/>
    </xf>
    <xf numFmtId="0" fontId="6" fillId="0" borderId="0" xfId="56" applyFont="1" applyAlignment="1">
      <alignment horizontal="left" vertical="center"/>
    </xf>
    <xf numFmtId="0" fontId="6" fillId="0" borderId="0" xfId="56" applyFont="1" applyAlignment="1">
      <alignment vertical="center"/>
    </xf>
    <xf numFmtId="0" fontId="6" fillId="0" borderId="0" xfId="56" applyFont="1" applyFill="1" applyAlignment="1">
      <alignment vertical="center"/>
    </xf>
    <xf numFmtId="0" fontId="6" fillId="0" borderId="0" xfId="56" applyFont="1" applyFill="1" applyAlignment="1">
      <alignment vertical="top" wrapText="1"/>
    </xf>
    <xf numFmtId="0" fontId="48" fillId="0" borderId="0" xfId="56" applyFont="1" applyFill="1" applyAlignment="1">
      <alignment horizontal="left" vertical="center"/>
    </xf>
    <xf numFmtId="0" fontId="43" fillId="0" borderId="0" xfId="56" applyFont="1" applyFill="1" applyAlignment="1" applyProtection="1">
      <alignment horizontal="left" vertical="center"/>
      <protection locked="0" hidden="1"/>
    </xf>
    <xf numFmtId="0" fontId="56" fillId="0" borderId="0" xfId="56" applyFont="1" applyFill="1" applyAlignment="1" applyProtection="1">
      <alignment horizontal="left" vertical="center"/>
      <protection locked="0" hidden="1"/>
    </xf>
    <xf numFmtId="0" fontId="35" fillId="4" borderId="35" xfId="56" applyFont="1" applyFill="1" applyBorder="1" applyAlignment="1">
      <alignment vertical="center"/>
    </xf>
    <xf numFmtId="0" fontId="35" fillId="4" borderId="0" xfId="56" applyFont="1" applyFill="1" applyBorder="1" applyAlignment="1">
      <alignment vertical="center"/>
    </xf>
    <xf numFmtId="0" fontId="35" fillId="4" borderId="36" xfId="56" applyFont="1" applyFill="1" applyBorder="1" applyAlignment="1">
      <alignment vertical="center"/>
    </xf>
    <xf numFmtId="0" fontId="35" fillId="0" borderId="0" xfId="56" applyFont="1" applyFill="1" applyBorder="1" applyAlignment="1" applyProtection="1">
      <alignment horizontal="left" vertical="center"/>
      <protection locked="0"/>
    </xf>
    <xf numFmtId="0" fontId="43" fillId="0" borderId="0" xfId="56" applyFont="1" applyFill="1" applyBorder="1" applyAlignment="1" applyProtection="1">
      <alignment horizontal="left" vertical="center"/>
      <protection locked="0" hidden="1"/>
    </xf>
    <xf numFmtId="0" fontId="35" fillId="4" borderId="35" xfId="56" applyFont="1" applyFill="1" applyBorder="1" applyAlignment="1">
      <alignment horizontal="center" vertical="center"/>
    </xf>
    <xf numFmtId="0" fontId="35" fillId="4" borderId="0" xfId="56" applyFont="1" applyFill="1" applyBorder="1" applyAlignment="1">
      <alignment horizontal="center" vertical="center"/>
    </xf>
    <xf numFmtId="0" fontId="35" fillId="4" borderId="36" xfId="56" applyFont="1" applyFill="1" applyBorder="1" applyAlignment="1">
      <alignment horizontal="center" vertical="center"/>
    </xf>
    <xf numFmtId="0" fontId="6" fillId="4" borderId="35" xfId="56" applyFont="1" applyFill="1" applyBorder="1" applyAlignment="1">
      <alignment horizontal="center" vertical="center"/>
    </xf>
    <xf numFmtId="0" fontId="6" fillId="4" borderId="0" xfId="56" applyFont="1" applyFill="1" applyBorder="1" applyAlignment="1">
      <alignment horizontal="center" vertical="center"/>
    </xf>
    <xf numFmtId="0" fontId="6" fillId="4" borderId="36" xfId="56" applyFont="1" applyFill="1" applyBorder="1" applyAlignment="1">
      <alignment horizontal="center" vertical="center"/>
    </xf>
    <xf numFmtId="0" fontId="6" fillId="4" borderId="35" xfId="56" applyFont="1" applyFill="1" applyBorder="1" applyAlignment="1">
      <alignment vertical="center"/>
    </xf>
    <xf numFmtId="0" fontId="6" fillId="4" borderId="0" xfId="56" applyFont="1" applyFill="1" applyBorder="1" applyAlignment="1">
      <alignment vertical="center"/>
    </xf>
    <xf numFmtId="0" fontId="6" fillId="4" borderId="36" xfId="56" applyFont="1" applyFill="1" applyBorder="1" applyAlignment="1">
      <alignment vertical="center"/>
    </xf>
    <xf numFmtId="0" fontId="6" fillId="0" borderId="0" xfId="56" applyFont="1" applyFill="1" applyBorder="1" applyAlignment="1">
      <alignment horizontal="left" vertical="top" wrapText="1"/>
    </xf>
    <xf numFmtId="0" fontId="6" fillId="0" borderId="11" xfId="56" applyFont="1" applyFill="1" applyBorder="1" applyAlignment="1">
      <alignment horizontal="left" vertical="top" wrapText="1"/>
    </xf>
    <xf numFmtId="0" fontId="9" fillId="0" borderId="0" xfId="56" applyFont="1" applyFill="1" applyBorder="1" applyAlignment="1">
      <alignment horizontal="left" vertical="center"/>
    </xf>
    <xf numFmtId="0" fontId="6" fillId="0" borderId="42" xfId="56" applyFont="1" applyFill="1" applyBorder="1" applyAlignment="1">
      <alignment horizontal="left" vertical="center"/>
    </xf>
    <xf numFmtId="49" fontId="56" fillId="0" borderId="0" xfId="56" applyNumberFormat="1" applyFont="1" applyFill="1" applyAlignment="1" applyProtection="1">
      <alignment horizontal="left" vertical="center"/>
      <protection locked="0" hidden="1"/>
    </xf>
    <xf numFmtId="0" fontId="9" fillId="0" borderId="3" xfId="56" applyFont="1" applyFill="1" applyBorder="1" applyAlignment="1">
      <alignment vertical="center"/>
    </xf>
    <xf numFmtId="0" fontId="35" fillId="0" borderId="3" xfId="56" applyFont="1" applyFill="1" applyBorder="1" applyAlignment="1">
      <alignment horizontal="left" vertical="center"/>
    </xf>
    <xf numFmtId="0" fontId="6" fillId="0" borderId="3" xfId="56" applyFont="1" applyFill="1" applyBorder="1" applyAlignment="1" applyProtection="1">
      <alignment vertical="center"/>
      <protection locked="0"/>
    </xf>
    <xf numFmtId="0" fontId="6" fillId="0" borderId="4" xfId="56" applyFont="1" applyFill="1" applyBorder="1" applyAlignment="1">
      <alignment horizontal="center" vertical="center" wrapText="1"/>
    </xf>
    <xf numFmtId="0" fontId="6" fillId="0" borderId="61" xfId="56" applyFont="1" applyFill="1" applyBorder="1" applyAlignment="1">
      <alignment horizontal="left" vertical="center"/>
    </xf>
    <xf numFmtId="0" fontId="6" fillId="0" borderId="36" xfId="56" applyFont="1" applyFill="1" applyBorder="1" applyAlignment="1">
      <alignment horizontal="left" vertical="center"/>
    </xf>
    <xf numFmtId="0" fontId="56" fillId="0" borderId="0" xfId="56" applyFont="1" applyFill="1" applyAlignment="1">
      <alignment horizontal="left" vertical="center"/>
    </xf>
    <xf numFmtId="0" fontId="0" fillId="0" borderId="62" xfId="69" applyFont="1" applyFill="1" applyBorder="1" applyAlignment="1">
      <alignment horizontal="center" vertical="center"/>
    </xf>
    <xf numFmtId="0" fontId="0" fillId="0" borderId="0" xfId="0" applyAlignment="1" applyProtection="1">
      <protection locked="0"/>
    </xf>
    <xf numFmtId="0" fontId="0" fillId="0" borderId="0" xfId="0" applyAlignment="1" applyProtection="1">
      <alignment horizontal="center"/>
      <protection locked="0"/>
    </xf>
    <xf numFmtId="0" fontId="28" fillId="0" borderId="0" xfId="0" applyFont="1" applyAlignment="1" applyProtection="1">
      <protection locked="0"/>
    </xf>
    <xf numFmtId="0" fontId="28" fillId="0" borderId="0" xfId="0" applyFont="1" applyAlignment="1" applyProtection="1">
      <alignment vertical="center"/>
      <protection locked="0"/>
    </xf>
    <xf numFmtId="0" fontId="28" fillId="0" borderId="0" xfId="0" applyFont="1" applyAlignment="1" applyProtection="1">
      <alignment vertical="top"/>
      <protection locked="0"/>
    </xf>
    <xf numFmtId="0" fontId="19" fillId="0" borderId="0" xfId="52" applyFont="1"/>
    <xf numFmtId="0" fontId="17" fillId="0" borderId="0" xfId="66" applyFont="1" applyAlignment="1">
      <alignment horizontal="center" vertical="center"/>
    </xf>
    <xf numFmtId="0" fontId="20" fillId="0" borderId="0" xfId="66" applyFont="1" applyAlignment="1">
      <alignment horizontal="center" vertical="center"/>
    </xf>
    <xf numFmtId="0" fontId="18" fillId="0" borderId="0" xfId="48" applyFont="1" applyAlignment="1">
      <alignment horizontal="right" vertical="center" wrapText="1"/>
    </xf>
    <xf numFmtId="0" fontId="18" fillId="0" borderId="0" xfId="48" applyFont="1" applyAlignment="1">
      <alignment horizontal="left" vertical="center" wrapText="1"/>
    </xf>
    <xf numFmtId="0" fontId="18" fillId="0" borderId="0" xfId="48" applyFont="1" applyAlignment="1"/>
    <xf numFmtId="0" fontId="18" fillId="0" borderId="0" xfId="48" applyFont="1" applyAlignment="1">
      <alignment vertical="center"/>
    </xf>
    <xf numFmtId="0" fontId="18" fillId="0" borderId="0" xfId="48" applyFont="1" applyAlignment="1">
      <alignment horizontal="right" vertical="center"/>
    </xf>
    <xf numFmtId="0" fontId="18" fillId="0" borderId="0" xfId="48" applyFont="1" applyAlignment="1">
      <alignment vertical="center" wrapText="1"/>
    </xf>
    <xf numFmtId="0" fontId="18" fillId="0" borderId="0" xfId="48" applyFont="1" applyAlignment="1">
      <alignment horizontal="right" wrapText="1"/>
    </xf>
    <xf numFmtId="0" fontId="18" fillId="0" borderId="0" xfId="48" applyFont="1" applyAlignment="1">
      <alignment horizontal="right"/>
    </xf>
    <xf numFmtId="0" fontId="19" fillId="0" borderId="0" xfId="48" applyFont="1" applyAlignment="1"/>
    <xf numFmtId="0" fontId="18" fillId="0" borderId="0" xfId="48" applyFont="1" applyAlignment="1">
      <alignment horizontal="center"/>
    </xf>
    <xf numFmtId="0" fontId="18" fillId="0" borderId="0" xfId="48" quotePrefix="1" applyFont="1" applyAlignment="1"/>
    <xf numFmtId="0" fontId="0" fillId="0" borderId="63" xfId="69" applyFont="1" applyFill="1" applyBorder="1" applyAlignment="1">
      <alignment horizontal="center" vertical="center"/>
    </xf>
    <xf numFmtId="0" fontId="8" fillId="0" borderId="0" xfId="65" applyFont="1" applyAlignment="1" applyProtection="1">
      <alignment horizontal="left" vertical="center"/>
      <protection locked="0"/>
    </xf>
    <xf numFmtId="0" fontId="8" fillId="0" borderId="0" xfId="65" applyFont="1" applyAlignment="1" applyProtection="1">
      <alignment horizontal="left" vertical="center" shrinkToFit="1"/>
      <protection locked="0"/>
    </xf>
    <xf numFmtId="0" fontId="11" fillId="0" borderId="0" xfId="63" applyFont="1" applyBorder="1" applyAlignment="1" applyProtection="1">
      <alignment vertical="center"/>
    </xf>
    <xf numFmtId="0" fontId="0" fillId="0" borderId="12" xfId="0" applyBorder="1" applyAlignment="1" applyProtection="1">
      <alignment horizontal="left"/>
    </xf>
    <xf numFmtId="177" fontId="8" fillId="0" borderId="7" xfId="61" applyNumberFormat="1" applyFont="1" applyFill="1" applyBorder="1" applyAlignment="1" applyProtection="1">
      <alignment horizontal="center" vertical="center" shrinkToFit="1"/>
    </xf>
    <xf numFmtId="177" fontId="8" fillId="0" borderId="53" xfId="61" applyNumberFormat="1" applyFont="1" applyFill="1" applyBorder="1" applyAlignment="1" applyProtection="1">
      <alignment horizontal="center" vertical="center" shrinkToFit="1"/>
    </xf>
    <xf numFmtId="9" fontId="6" fillId="0" borderId="0" xfId="28" applyFont="1" applyFill="1" applyAlignment="1">
      <alignment vertical="center"/>
    </xf>
    <xf numFmtId="9" fontId="6" fillId="0" borderId="0" xfId="28" applyFont="1" applyAlignment="1">
      <alignment vertical="center"/>
    </xf>
    <xf numFmtId="0" fontId="51" fillId="0" borderId="0" xfId="0" applyNumberFormat="1" applyFont="1" applyAlignment="1">
      <alignment vertical="top" wrapText="1"/>
    </xf>
    <xf numFmtId="0" fontId="0" fillId="0" borderId="0" xfId="0" applyNumberFormat="1" applyAlignment="1">
      <alignment vertical="top" wrapText="1"/>
    </xf>
    <xf numFmtId="0" fontId="0" fillId="0" borderId="64" xfId="0" applyNumberFormat="1" applyBorder="1" applyAlignment="1">
      <alignment vertical="top" wrapText="1"/>
    </xf>
    <xf numFmtId="0" fontId="0" fillId="0" borderId="65" xfId="0" applyNumberFormat="1" applyBorder="1" applyAlignment="1">
      <alignment vertical="top" wrapText="1"/>
    </xf>
    <xf numFmtId="0" fontId="0" fillId="0" borderId="66" xfId="0" applyNumberFormat="1" applyBorder="1" applyAlignment="1">
      <alignment vertical="top" wrapText="1"/>
    </xf>
    <xf numFmtId="0" fontId="0" fillId="0" borderId="67" xfId="0" applyNumberFormat="1" applyBorder="1" applyAlignment="1">
      <alignment vertical="top" wrapText="1"/>
    </xf>
    <xf numFmtId="0" fontId="0" fillId="0" borderId="68" xfId="0" applyNumberFormat="1" applyBorder="1" applyAlignment="1">
      <alignment vertical="top" wrapText="1"/>
    </xf>
    <xf numFmtId="0" fontId="0" fillId="0" borderId="69" xfId="0" applyNumberFormat="1" applyBorder="1" applyAlignment="1">
      <alignment vertical="top" wrapText="1"/>
    </xf>
    <xf numFmtId="0" fontId="0" fillId="0" borderId="70" xfId="0" applyNumberFormat="1" applyBorder="1" applyAlignment="1">
      <alignment vertical="top" wrapText="1"/>
    </xf>
    <xf numFmtId="0" fontId="51" fillId="0" borderId="0" xfId="0" applyNumberFormat="1" applyFont="1" applyAlignment="1">
      <alignment horizontal="center" vertical="top" wrapText="1"/>
    </xf>
    <xf numFmtId="0" fontId="0" fillId="0" borderId="0" xfId="0" applyNumberFormat="1" applyAlignment="1">
      <alignment horizontal="center" vertical="top" wrapText="1"/>
    </xf>
    <xf numFmtId="0" fontId="0" fillId="0" borderId="65" xfId="0" applyNumberFormat="1" applyBorder="1" applyAlignment="1">
      <alignment horizontal="center" vertical="top" wrapText="1"/>
    </xf>
    <xf numFmtId="0" fontId="0" fillId="0" borderId="71" xfId="0" applyNumberFormat="1" applyBorder="1" applyAlignment="1">
      <alignment horizontal="center" vertical="top" wrapText="1"/>
    </xf>
    <xf numFmtId="0" fontId="3" fillId="0" borderId="0" xfId="29" quotePrefix="1" applyNumberFormat="1" applyAlignment="1" applyProtection="1">
      <alignment horizontal="center" vertical="top" wrapText="1"/>
    </xf>
    <xf numFmtId="0" fontId="0" fillId="0" borderId="72" xfId="0" applyNumberFormat="1" applyBorder="1" applyAlignment="1">
      <alignment horizontal="center" vertical="top" wrapText="1"/>
    </xf>
    <xf numFmtId="0" fontId="0" fillId="0" borderId="68" xfId="0" applyNumberFormat="1" applyBorder="1" applyAlignment="1">
      <alignment horizontal="center" vertical="top" wrapText="1"/>
    </xf>
    <xf numFmtId="0" fontId="3" fillId="0" borderId="68" xfId="29" quotePrefix="1" applyNumberFormat="1" applyBorder="1" applyAlignment="1" applyProtection="1">
      <alignment horizontal="center" vertical="top" wrapText="1"/>
    </xf>
    <xf numFmtId="0" fontId="0" fillId="0" borderId="73" xfId="0" applyNumberFormat="1" applyBorder="1" applyAlignment="1">
      <alignment horizontal="center" vertical="top" wrapText="1"/>
    </xf>
    <xf numFmtId="0" fontId="0" fillId="0" borderId="70" xfId="0" applyNumberFormat="1" applyBorder="1" applyAlignment="1">
      <alignment horizontal="center" vertical="top" wrapText="1"/>
    </xf>
    <xf numFmtId="0" fontId="0" fillId="0" borderId="74" xfId="0" applyNumberFormat="1" applyBorder="1" applyAlignment="1">
      <alignment horizontal="center" vertical="top" wrapText="1"/>
    </xf>
    <xf numFmtId="0" fontId="0" fillId="0" borderId="75" xfId="69" applyFont="1" applyFill="1" applyBorder="1" applyAlignment="1">
      <alignment horizontal="center" vertical="center"/>
    </xf>
    <xf numFmtId="0" fontId="0" fillId="0" borderId="76" xfId="69" applyFont="1" applyFill="1" applyBorder="1" applyAlignment="1">
      <alignment horizontal="center" vertical="center"/>
    </xf>
    <xf numFmtId="0" fontId="6" fillId="0" borderId="0" xfId="64" applyFont="1" applyProtection="1">
      <alignment vertical="center"/>
    </xf>
    <xf numFmtId="0" fontId="11" fillId="0" borderId="0" xfId="64" applyFont="1" applyAlignment="1" applyProtection="1">
      <alignment horizontal="left" vertical="center"/>
    </xf>
    <xf numFmtId="0" fontId="11" fillId="0" borderId="0" xfId="64" applyFont="1" applyAlignment="1" applyProtection="1">
      <alignment horizontal="center" vertical="center"/>
    </xf>
    <xf numFmtId="0" fontId="11" fillId="0" borderId="0" xfId="64" applyFont="1" applyAlignment="1" applyProtection="1">
      <alignment vertical="center"/>
    </xf>
    <xf numFmtId="0" fontId="7" fillId="0" borderId="0" xfId="64" applyFont="1" applyAlignment="1" applyProtection="1">
      <alignment vertical="center"/>
    </xf>
    <xf numFmtId="0" fontId="9" fillId="0" borderId="0" xfId="64" applyFont="1" applyAlignment="1" applyProtection="1">
      <alignment horizontal="left" vertical="center"/>
    </xf>
    <xf numFmtId="0" fontId="9" fillId="0" borderId="0" xfId="64" applyFont="1" applyAlignment="1" applyProtection="1">
      <alignment vertical="center"/>
    </xf>
    <xf numFmtId="0" fontId="8" fillId="0" borderId="0" xfId="64" applyFont="1" applyProtection="1">
      <alignment vertical="center"/>
    </xf>
    <xf numFmtId="0" fontId="11" fillId="0" borderId="0" xfId="64" applyFont="1" applyAlignment="1" applyProtection="1">
      <alignment horizontal="left" vertical="center"/>
      <protection locked="0" hidden="1"/>
    </xf>
    <xf numFmtId="0" fontId="9" fillId="0" borderId="0" xfId="64" applyFont="1" applyAlignment="1" applyProtection="1">
      <alignment horizontal="center" vertical="center"/>
    </xf>
    <xf numFmtId="0" fontId="2" fillId="0" borderId="0" xfId="55" applyProtection="1"/>
    <xf numFmtId="0" fontId="2" fillId="0" borderId="0" xfId="55" applyAlignment="1" applyProtection="1">
      <alignment horizontal="center"/>
    </xf>
    <xf numFmtId="0" fontId="23" fillId="0" borderId="0" xfId="55" applyFont="1" applyAlignment="1" applyProtection="1">
      <alignment vertical="center"/>
    </xf>
    <xf numFmtId="0" fontId="2" fillId="0" borderId="0" xfId="55" applyAlignment="1" applyProtection="1">
      <alignment horizontal="right"/>
    </xf>
    <xf numFmtId="184" fontId="2" fillId="0" borderId="0" xfId="55" applyNumberFormat="1" applyProtection="1"/>
    <xf numFmtId="177" fontId="2" fillId="0" borderId="4" xfId="55" applyNumberFormat="1" applyBorder="1" applyAlignment="1" applyProtection="1">
      <alignment horizontal="center" vertical="center"/>
      <protection hidden="1"/>
    </xf>
    <xf numFmtId="0" fontId="2" fillId="0" borderId="0" xfId="55" applyBorder="1" applyProtection="1"/>
    <xf numFmtId="179" fontId="2" fillId="0" borderId="0" xfId="55" applyNumberFormat="1" applyAlignment="1" applyProtection="1"/>
    <xf numFmtId="0" fontId="9" fillId="0" borderId="0" xfId="60" applyFont="1" applyProtection="1">
      <alignment vertical="center"/>
    </xf>
    <xf numFmtId="0" fontId="6" fillId="0" borderId="0" xfId="60" applyFont="1" applyProtection="1">
      <alignment vertical="center"/>
    </xf>
    <xf numFmtId="0" fontId="11" fillId="0" borderId="0" xfId="60" applyFont="1" applyAlignment="1" applyProtection="1">
      <alignment horizontal="center" vertical="center"/>
    </xf>
    <xf numFmtId="0" fontId="7" fillId="0" borderId="0" xfId="60" applyFont="1" applyAlignment="1" applyProtection="1">
      <alignment vertical="center"/>
    </xf>
    <xf numFmtId="0" fontId="9" fillId="0" borderId="0" xfId="60" applyFont="1" applyAlignment="1" applyProtection="1">
      <alignment vertical="center"/>
    </xf>
    <xf numFmtId="0" fontId="8" fillId="0" borderId="0" xfId="60" applyFont="1" applyProtection="1">
      <alignment vertical="center"/>
    </xf>
    <xf numFmtId="0" fontId="11" fillId="0" borderId="0" xfId="60" applyFont="1" applyAlignment="1" applyProtection="1">
      <alignment horizontal="left" vertical="center"/>
    </xf>
    <xf numFmtId="0" fontId="2" fillId="0" borderId="0" xfId="67" applyAlignment="1" applyProtection="1">
      <alignment horizontal="center"/>
      <protection locked="0"/>
    </xf>
    <xf numFmtId="0" fontId="2" fillId="0" borderId="0" xfId="67" applyAlignment="1" applyProtection="1">
      <alignment horizontal="center"/>
    </xf>
    <xf numFmtId="0" fontId="2" fillId="0" borderId="0" xfId="67" applyProtection="1"/>
    <xf numFmtId="0" fontId="2" fillId="0" borderId="0" xfId="67" applyFill="1" applyBorder="1" applyAlignment="1" applyProtection="1">
      <alignment horizontal="center" vertical="center"/>
    </xf>
    <xf numFmtId="0" fontId="29" fillId="0" borderId="0" xfId="67" applyFont="1" applyFill="1" applyBorder="1" applyAlignment="1" applyProtection="1">
      <alignment vertical="center"/>
    </xf>
    <xf numFmtId="0" fontId="27" fillId="0" borderId="0" xfId="67" applyFont="1" applyFill="1" applyBorder="1" applyAlignment="1" applyProtection="1">
      <alignment horizontal="center" vertical="center"/>
    </xf>
    <xf numFmtId="0" fontId="29" fillId="0" borderId="0" xfId="67" applyFont="1" applyFill="1" applyBorder="1" applyAlignment="1" applyProtection="1">
      <alignment horizontal="center" vertical="center"/>
    </xf>
    <xf numFmtId="0" fontId="27" fillId="0" borderId="0" xfId="67" applyFont="1" applyFill="1" applyBorder="1" applyAlignment="1" applyProtection="1">
      <alignment horizontal="center" vertical="center" wrapText="1" shrinkToFit="1"/>
    </xf>
    <xf numFmtId="0" fontId="0" fillId="0" borderId="8" xfId="0" applyFont="1" applyFill="1" applyBorder="1" applyAlignment="1" applyProtection="1">
      <alignment vertical="center" shrinkToFit="1"/>
    </xf>
    <xf numFmtId="0" fontId="12" fillId="0" borderId="0" xfId="67" applyFont="1" applyBorder="1" applyAlignment="1" applyProtection="1">
      <alignment horizontal="left" vertical="center" wrapText="1"/>
    </xf>
    <xf numFmtId="0" fontId="29" fillId="0" borderId="0" xfId="67" applyFont="1" applyBorder="1" applyAlignment="1" applyProtection="1">
      <alignment vertical="center" wrapText="1"/>
    </xf>
    <xf numFmtId="0" fontId="12" fillId="0" borderId="0" xfId="67" applyFont="1" applyBorder="1" applyAlignment="1" applyProtection="1">
      <alignment vertical="top" wrapText="1"/>
    </xf>
    <xf numFmtId="0" fontId="2" fillId="0" borderId="0" xfId="67" applyAlignment="1" applyProtection="1">
      <alignment horizontal="right"/>
    </xf>
    <xf numFmtId="0" fontId="2" fillId="0" borderId="0" xfId="67" applyAlignment="1" applyProtection="1">
      <alignment horizontal="left" vertical="center"/>
    </xf>
    <xf numFmtId="0" fontId="2" fillId="0" borderId="0" xfId="67" applyAlignment="1" applyProtection="1">
      <alignment horizontal="left"/>
    </xf>
    <xf numFmtId="0" fontId="28" fillId="0" borderId="8" xfId="67" applyFont="1" applyBorder="1" applyAlignment="1" applyProtection="1">
      <alignment vertical="center"/>
      <protection hidden="1"/>
    </xf>
    <xf numFmtId="0" fontId="28" fillId="0" borderId="18" xfId="67" applyFont="1" applyBorder="1" applyAlignment="1" applyProtection="1">
      <alignment vertical="center" shrinkToFit="1"/>
    </xf>
    <xf numFmtId="0" fontId="28" fillId="0" borderId="0" xfId="67" applyFont="1" applyBorder="1" applyAlignment="1" applyProtection="1">
      <alignment vertical="center" shrinkToFit="1"/>
    </xf>
    <xf numFmtId="0" fontId="28" fillId="0" borderId="18" xfId="67" applyFont="1" applyBorder="1" applyAlignment="1" applyProtection="1">
      <alignment vertical="center"/>
    </xf>
    <xf numFmtId="0" fontId="28" fillId="0" borderId="0" xfId="67" applyFont="1" applyBorder="1" applyAlignment="1" applyProtection="1">
      <alignment vertical="center"/>
    </xf>
    <xf numFmtId="0" fontId="0" fillId="0" borderId="0" xfId="67" applyFont="1" applyBorder="1" applyAlignment="1" applyProtection="1">
      <alignment vertical="center" wrapText="1"/>
    </xf>
    <xf numFmtId="0" fontId="0" fillId="0" borderId="0" xfId="0" applyFont="1" applyBorder="1" applyAlignment="1" applyProtection="1">
      <alignment horizontal="center" vertical="center" shrinkToFit="1"/>
    </xf>
    <xf numFmtId="0" fontId="0" fillId="0" borderId="0" xfId="0" applyFont="1" applyFill="1" applyBorder="1" applyAlignment="1" applyProtection="1">
      <alignment horizontal="center" vertical="center"/>
    </xf>
    <xf numFmtId="0" fontId="0" fillId="0" borderId="0" xfId="0" applyNumberFormat="1" applyFont="1" applyBorder="1" applyAlignment="1" applyProtection="1">
      <alignment horizontal="center" vertical="center"/>
    </xf>
    <xf numFmtId="177" fontId="0" fillId="0" borderId="0" xfId="0" applyNumberFormat="1" applyFont="1" applyBorder="1" applyAlignment="1" applyProtection="1">
      <alignment horizontal="center" vertical="center"/>
    </xf>
    <xf numFmtId="0" fontId="0" fillId="0" borderId="0" xfId="0" applyNumberFormat="1" applyFont="1" applyBorder="1" applyAlignment="1" applyProtection="1">
      <alignment horizontal="right" vertical="center"/>
    </xf>
    <xf numFmtId="0" fontId="0" fillId="0" borderId="0" xfId="67" applyFont="1" applyBorder="1" applyAlignment="1" applyProtection="1">
      <alignment horizontal="center" vertical="center" shrinkToFit="1"/>
    </xf>
    <xf numFmtId="0" fontId="0" fillId="0" borderId="0" xfId="67" applyNumberFormat="1" applyFont="1" applyBorder="1" applyAlignment="1" applyProtection="1">
      <alignment horizontal="right" vertical="center"/>
    </xf>
    <xf numFmtId="0" fontId="2" fillId="0" borderId="0" xfId="67" applyFill="1" applyBorder="1" applyAlignment="1" applyProtection="1">
      <alignment horizontal="center"/>
    </xf>
    <xf numFmtId="0" fontId="2" fillId="0" borderId="0" xfId="67" applyFill="1" applyBorder="1" applyAlignment="1" applyProtection="1">
      <alignment horizontal="right"/>
    </xf>
    <xf numFmtId="9" fontId="2" fillId="0" borderId="0" xfId="67" applyNumberFormat="1" applyFill="1" applyBorder="1" applyProtection="1"/>
    <xf numFmtId="0" fontId="0" fillId="0" borderId="0" xfId="67" applyFont="1" applyProtection="1"/>
    <xf numFmtId="0" fontId="0" fillId="0" borderId="0" xfId="67" applyFont="1" applyAlignment="1" applyProtection="1">
      <alignment horizontal="center"/>
    </xf>
    <xf numFmtId="0" fontId="0" fillId="0" borderId="20" xfId="67" applyFont="1" applyBorder="1" applyAlignment="1" applyProtection="1">
      <alignment horizontal="center"/>
    </xf>
    <xf numFmtId="0" fontId="0" fillId="0" borderId="21" xfId="67" applyFont="1" applyBorder="1" applyAlignment="1" applyProtection="1">
      <alignment horizontal="center"/>
    </xf>
    <xf numFmtId="0" fontId="2" fillId="0" borderId="46" xfId="67" applyBorder="1" applyAlignment="1" applyProtection="1">
      <alignment horizontal="center"/>
    </xf>
    <xf numFmtId="0" fontId="0" fillId="0" borderId="47" xfId="67" applyFont="1" applyBorder="1" applyAlignment="1" applyProtection="1">
      <alignment horizontal="center"/>
    </xf>
    <xf numFmtId="0" fontId="2" fillId="0" borderId="48" xfId="67" applyBorder="1" applyAlignment="1" applyProtection="1">
      <alignment horizontal="center"/>
    </xf>
    <xf numFmtId="0" fontId="0" fillId="0" borderId="50" xfId="67" applyFont="1" applyBorder="1" applyAlignment="1" applyProtection="1">
      <alignment horizontal="center"/>
    </xf>
    <xf numFmtId="0" fontId="0" fillId="0" borderId="51" xfId="67" applyFont="1" applyBorder="1" applyAlignment="1" applyProtection="1">
      <alignment horizontal="center"/>
    </xf>
    <xf numFmtId="0" fontId="2" fillId="0" borderId="51" xfId="67" applyBorder="1" applyAlignment="1" applyProtection="1">
      <alignment horizontal="center"/>
    </xf>
    <xf numFmtId="0" fontId="2" fillId="0" borderId="37" xfId="67" applyBorder="1" applyAlignment="1" applyProtection="1">
      <alignment horizontal="center"/>
    </xf>
    <xf numFmtId="0" fontId="2" fillId="0" borderId="50" xfId="67" applyBorder="1" applyAlignment="1" applyProtection="1">
      <alignment horizontal="center"/>
    </xf>
    <xf numFmtId="0" fontId="2" fillId="0" borderId="52" xfId="67" applyBorder="1" applyAlignment="1" applyProtection="1">
      <alignment horizontal="center"/>
    </xf>
    <xf numFmtId="0" fontId="2" fillId="0" borderId="38" xfId="67" applyBorder="1" applyAlignment="1" applyProtection="1">
      <alignment horizontal="center"/>
    </xf>
    <xf numFmtId="0" fontId="2" fillId="0" borderId="6" xfId="67" applyBorder="1" applyAlignment="1" applyProtection="1">
      <alignment horizontal="center"/>
    </xf>
    <xf numFmtId="0" fontId="0" fillId="0" borderId="4" xfId="67" applyFont="1" applyBorder="1" applyAlignment="1" applyProtection="1">
      <alignment horizontal="center"/>
    </xf>
    <xf numFmtId="0" fontId="2" fillId="0" borderId="5" xfId="67" applyBorder="1" applyAlignment="1" applyProtection="1">
      <alignment horizontal="center"/>
    </xf>
    <xf numFmtId="0" fontId="0" fillId="0" borderId="6" xfId="67" applyFont="1" applyBorder="1" applyAlignment="1" applyProtection="1">
      <alignment horizontal="center"/>
    </xf>
    <xf numFmtId="0" fontId="2" fillId="0" borderId="4" xfId="67" applyBorder="1" applyAlignment="1" applyProtection="1">
      <alignment horizontal="center"/>
    </xf>
    <xf numFmtId="0" fontId="2" fillId="0" borderId="42" xfId="67" applyBorder="1" applyAlignment="1" applyProtection="1">
      <alignment horizontal="center"/>
    </xf>
    <xf numFmtId="0" fontId="2" fillId="0" borderId="3" xfId="67" applyBorder="1" applyAlignment="1" applyProtection="1">
      <alignment horizontal="center"/>
    </xf>
    <xf numFmtId="0" fontId="0" fillId="0" borderId="56" xfId="67" applyFont="1" applyBorder="1" applyAlignment="1" applyProtection="1">
      <alignment horizontal="center"/>
    </xf>
    <xf numFmtId="0" fontId="0" fillId="0" borderId="57" xfId="67" applyFont="1" applyBorder="1" applyAlignment="1" applyProtection="1">
      <alignment horizontal="center"/>
    </xf>
    <xf numFmtId="0" fontId="2" fillId="0" borderId="57" xfId="67" applyBorder="1" applyAlignment="1" applyProtection="1">
      <alignment horizontal="center"/>
    </xf>
    <xf numFmtId="0" fontId="2" fillId="0" borderId="77" xfId="67" applyBorder="1" applyAlignment="1" applyProtection="1">
      <alignment horizontal="center"/>
    </xf>
    <xf numFmtId="0" fontId="2" fillId="0" borderId="56" xfId="67" applyBorder="1" applyAlignment="1" applyProtection="1">
      <alignment horizontal="center"/>
    </xf>
    <xf numFmtId="0" fontId="2" fillId="0" borderId="45" xfId="67" applyBorder="1" applyAlignment="1" applyProtection="1">
      <alignment horizontal="center"/>
    </xf>
    <xf numFmtId="0" fontId="2" fillId="0" borderId="58" xfId="67" applyBorder="1" applyAlignment="1" applyProtection="1">
      <alignment horizontal="center"/>
    </xf>
    <xf numFmtId="0" fontId="0" fillId="0" borderId="0" xfId="67" applyFont="1" applyBorder="1" applyAlignment="1" applyProtection="1">
      <alignment horizontal="center"/>
    </xf>
    <xf numFmtId="0" fontId="2" fillId="0" borderId="0" xfId="67" applyBorder="1" applyAlignment="1" applyProtection="1">
      <alignment horizontal="center"/>
    </xf>
    <xf numFmtId="0" fontId="0" fillId="0" borderId="22" xfId="67" applyFont="1" applyBorder="1" applyAlignment="1" applyProtection="1">
      <alignment horizontal="center"/>
    </xf>
    <xf numFmtId="176" fontId="0" fillId="0" borderId="25" xfId="67" applyNumberFormat="1" applyFont="1" applyBorder="1" applyAlignment="1" applyProtection="1">
      <alignment horizontal="center"/>
    </xf>
    <xf numFmtId="0" fontId="2" fillId="0" borderId="27" xfId="67" applyBorder="1" applyAlignment="1" applyProtection="1">
      <alignment horizontal="center"/>
    </xf>
    <xf numFmtId="0" fontId="0" fillId="0" borderId="78" xfId="67" applyFont="1" applyBorder="1" applyProtection="1"/>
    <xf numFmtId="0" fontId="0" fillId="0" borderId="79" xfId="67" applyFont="1" applyBorder="1" applyProtection="1"/>
    <xf numFmtId="176" fontId="2" fillId="0" borderId="55" xfId="67" applyNumberFormat="1" applyBorder="1" applyAlignment="1" applyProtection="1">
      <alignment horizontal="center"/>
    </xf>
    <xf numFmtId="176" fontId="2" fillId="0" borderId="0" xfId="67" applyNumberFormat="1" applyBorder="1" applyAlignment="1" applyProtection="1">
      <alignment horizontal="center"/>
    </xf>
    <xf numFmtId="0" fontId="0" fillId="0" borderId="7" xfId="67" applyFont="1" applyBorder="1" applyAlignment="1" applyProtection="1">
      <alignment horizontal="center"/>
    </xf>
    <xf numFmtId="0" fontId="0" fillId="0" borderId="23" xfId="67" applyFont="1" applyBorder="1" applyAlignment="1" applyProtection="1">
      <alignment horizontal="center" wrapText="1"/>
    </xf>
    <xf numFmtId="176" fontId="0" fillId="0" borderId="80" xfId="67" applyNumberFormat="1" applyFont="1" applyBorder="1" applyAlignment="1" applyProtection="1">
      <alignment horizontal="left"/>
    </xf>
    <xf numFmtId="0" fontId="0" fillId="0" borderId="39" xfId="67" applyFont="1" applyBorder="1" applyAlignment="1" applyProtection="1">
      <alignment horizontal="center"/>
    </xf>
    <xf numFmtId="176" fontId="2" fillId="0" borderId="81" xfId="67" applyNumberFormat="1" applyBorder="1" applyAlignment="1" applyProtection="1">
      <alignment horizontal="center"/>
    </xf>
    <xf numFmtId="0" fontId="0" fillId="0" borderId="82" xfId="67" applyFont="1" applyBorder="1" applyProtection="1"/>
    <xf numFmtId="0" fontId="2" fillId="0" borderId="83" xfId="67" applyBorder="1" applyProtection="1"/>
    <xf numFmtId="0" fontId="0" fillId="0" borderId="84" xfId="67" applyFont="1" applyBorder="1" applyProtection="1"/>
    <xf numFmtId="0" fontId="2" fillId="0" borderId="2" xfId="67" applyBorder="1" applyProtection="1"/>
    <xf numFmtId="0" fontId="0" fillId="0" borderId="85" xfId="67" applyFont="1" applyBorder="1" applyProtection="1"/>
    <xf numFmtId="0" fontId="29" fillId="0" borderId="37" xfId="67" applyFont="1" applyBorder="1" applyProtection="1"/>
    <xf numFmtId="0" fontId="2" fillId="0" borderId="10" xfId="67" applyBorder="1" applyAlignment="1" applyProtection="1">
      <alignment horizontal="center"/>
    </xf>
    <xf numFmtId="0" fontId="2" fillId="0" borderId="0" xfId="67" applyBorder="1" applyProtection="1"/>
    <xf numFmtId="0" fontId="34" fillId="0" borderId="0" xfId="64" applyFont="1" applyAlignment="1" applyProtection="1">
      <alignment vertical="center"/>
    </xf>
    <xf numFmtId="0" fontId="0" fillId="0" borderId="0" xfId="0" applyFont="1" applyAlignment="1" applyProtection="1"/>
    <xf numFmtId="0" fontId="0" fillId="0" borderId="7" xfId="0" applyFont="1" applyBorder="1" applyAlignment="1" applyProtection="1">
      <alignment horizontal="center" vertical="center"/>
    </xf>
    <xf numFmtId="182" fontId="0" fillId="0" borderId="31" xfId="0" applyNumberFormat="1" applyFont="1" applyFill="1" applyBorder="1" applyAlignment="1" applyProtection="1">
      <alignment vertical="center" shrinkToFit="1"/>
      <protection locked="0"/>
    </xf>
    <xf numFmtId="0" fontId="0" fillId="0" borderId="0" xfId="0" applyNumberFormat="1" applyFont="1" applyFill="1" applyBorder="1" applyAlignment="1" applyProtection="1">
      <alignment vertical="center" shrinkToFit="1"/>
      <protection locked="0"/>
    </xf>
    <xf numFmtId="0" fontId="0" fillId="0" borderId="0" xfId="0" applyFont="1" applyFill="1" applyBorder="1" applyAlignment="1" applyProtection="1">
      <alignment vertical="top" wrapText="1"/>
    </xf>
    <xf numFmtId="0" fontId="2" fillId="0" borderId="0" xfId="55" applyBorder="1" applyAlignment="1" applyProtection="1">
      <alignment horizontal="center"/>
    </xf>
    <xf numFmtId="0" fontId="25" fillId="0" borderId="0" xfId="55" applyFont="1" applyBorder="1" applyProtection="1"/>
    <xf numFmtId="0" fontId="25" fillId="0" borderId="0" xfId="55" applyFont="1" applyBorder="1" applyAlignment="1" applyProtection="1">
      <alignment horizontal="center"/>
    </xf>
    <xf numFmtId="0" fontId="25" fillId="0" borderId="0" xfId="55" applyFont="1" applyBorder="1" applyAlignment="1" applyProtection="1">
      <alignment horizontal="center"/>
      <protection locked="0"/>
    </xf>
    <xf numFmtId="0" fontId="53" fillId="0" borderId="0" xfId="55" applyFont="1" applyBorder="1" applyAlignment="1" applyProtection="1">
      <alignment horizontal="center"/>
      <protection locked="0"/>
    </xf>
    <xf numFmtId="0" fontId="25" fillId="0" borderId="0" xfId="55" applyFont="1" applyBorder="1" applyAlignment="1" applyProtection="1">
      <alignment horizontal="left"/>
      <protection locked="0"/>
    </xf>
    <xf numFmtId="0" fontId="0" fillId="11" borderId="62" xfId="69" applyFont="1" applyFill="1" applyBorder="1" applyAlignment="1">
      <alignment horizontal="center" vertical="center"/>
    </xf>
    <xf numFmtId="0" fontId="0" fillId="0" borderId="0" xfId="0" applyFont="1" applyAlignment="1"/>
    <xf numFmtId="0" fontId="6" fillId="0" borderId="0" xfId="58" applyFont="1">
      <alignment vertical="center"/>
    </xf>
    <xf numFmtId="0" fontId="6" fillId="0" borderId="0" xfId="58" applyFont="1" applyFill="1">
      <alignment vertical="center"/>
    </xf>
    <xf numFmtId="0" fontId="9" fillId="0" borderId="0" xfId="58" applyFont="1">
      <alignment vertical="center"/>
    </xf>
    <xf numFmtId="0" fontId="9" fillId="0" borderId="0" xfId="68" applyFont="1">
      <alignment vertical="center"/>
    </xf>
    <xf numFmtId="0" fontId="9" fillId="0" borderId="0" xfId="68" applyFont="1" applyAlignment="1">
      <alignment horizontal="left" vertical="center" wrapText="1"/>
    </xf>
    <xf numFmtId="0" fontId="9" fillId="0" borderId="0" xfId="68" applyFont="1" applyBorder="1" applyAlignment="1">
      <alignment horizontal="left" vertical="center"/>
    </xf>
    <xf numFmtId="0" fontId="9" fillId="0" borderId="0" xfId="68" applyFont="1" applyFill="1">
      <alignment vertical="center"/>
    </xf>
    <xf numFmtId="0" fontId="6" fillId="0" borderId="0" xfId="68" applyFont="1">
      <alignment vertical="center"/>
    </xf>
    <xf numFmtId="0" fontId="6" fillId="0" borderId="0" xfId="68" applyFont="1" applyFill="1">
      <alignment vertical="center"/>
    </xf>
    <xf numFmtId="0" fontId="9" fillId="0" borderId="0" xfId="68" applyFont="1" applyFill="1" applyBorder="1" applyAlignment="1" applyProtection="1">
      <alignment horizontal="center" vertical="center" shrinkToFit="1"/>
      <protection locked="0"/>
    </xf>
    <xf numFmtId="0" fontId="8" fillId="0" borderId="79" xfId="68" applyFont="1" applyFill="1" applyBorder="1" applyAlignment="1">
      <alignment horizontal="center" vertical="center" textRotation="255" shrinkToFit="1"/>
    </xf>
    <xf numFmtId="0" fontId="6" fillId="0" borderId="0" xfId="68" applyFont="1" applyBorder="1">
      <alignment vertical="center"/>
    </xf>
    <xf numFmtId="0" fontId="8" fillId="0" borderId="31" xfId="68" applyFont="1" applyFill="1" applyBorder="1" applyAlignment="1">
      <alignment horizontal="center" vertical="center" textRotation="255" shrinkToFit="1"/>
    </xf>
    <xf numFmtId="0" fontId="6" fillId="0" borderId="31" xfId="68" applyFont="1" applyFill="1" applyBorder="1">
      <alignment vertical="center"/>
    </xf>
    <xf numFmtId="0" fontId="6" fillId="0" borderId="0" xfId="58" applyFont="1" applyBorder="1">
      <alignment vertical="center"/>
    </xf>
    <xf numFmtId="0" fontId="8" fillId="0" borderId="0" xfId="68" applyFont="1" applyFill="1" applyBorder="1" applyAlignment="1">
      <alignment horizontal="center" vertical="center" textRotation="255" shrinkToFit="1"/>
    </xf>
    <xf numFmtId="0" fontId="6" fillId="0" borderId="18" xfId="68" applyFont="1" applyBorder="1">
      <alignment vertical="center"/>
    </xf>
    <xf numFmtId="0" fontId="9" fillId="0" borderId="0" xfId="68" applyFont="1" applyFill="1" applyBorder="1" applyAlignment="1" applyProtection="1">
      <alignment horizontal="left" vertical="center" shrinkToFit="1"/>
      <protection locked="0"/>
    </xf>
    <xf numFmtId="0" fontId="6" fillId="0" borderId="31" xfId="58" applyFont="1" applyBorder="1" applyProtection="1">
      <alignment vertical="center"/>
      <protection locked="0"/>
    </xf>
    <xf numFmtId="0" fontId="6" fillId="0" borderId="0" xfId="58" applyFont="1" applyBorder="1" applyProtection="1">
      <alignment vertical="center"/>
      <protection locked="0"/>
    </xf>
    <xf numFmtId="0" fontId="6" fillId="0" borderId="35" xfId="58" applyFont="1" applyBorder="1" applyProtection="1">
      <alignment vertical="center"/>
      <protection locked="0"/>
    </xf>
    <xf numFmtId="0" fontId="9" fillId="0" borderId="0" xfId="68" applyFont="1" applyFill="1" applyBorder="1" applyAlignment="1">
      <alignment horizontal="center" vertical="center" shrinkToFit="1"/>
    </xf>
    <xf numFmtId="0" fontId="9" fillId="0" borderId="1" xfId="68" applyFont="1" applyFill="1" applyBorder="1" applyAlignment="1">
      <alignment vertical="center" shrinkToFit="1"/>
    </xf>
    <xf numFmtId="0" fontId="7" fillId="0" borderId="0" xfId="68" applyFont="1" applyAlignment="1">
      <alignment horizontal="center" vertical="center"/>
    </xf>
    <xf numFmtId="0" fontId="7" fillId="0" borderId="0" xfId="68" applyFont="1" applyFill="1" applyAlignment="1">
      <alignment horizontal="center" vertical="center"/>
    </xf>
    <xf numFmtId="0" fontId="7" fillId="0" borderId="18" xfId="68" applyFont="1" applyBorder="1" applyAlignment="1">
      <alignment horizontal="center" vertical="center"/>
    </xf>
    <xf numFmtId="0" fontId="6" fillId="0" borderId="0" xfId="59" applyFont="1" applyFill="1" applyBorder="1" applyAlignment="1">
      <alignment vertical="center" shrinkToFit="1"/>
    </xf>
    <xf numFmtId="0" fontId="9" fillId="0" borderId="0" xfId="68" applyFont="1" applyFill="1" applyBorder="1" applyAlignment="1">
      <alignment horizontal="left" vertical="center" shrinkToFit="1"/>
    </xf>
    <xf numFmtId="0" fontId="9" fillId="0" borderId="2" xfId="68" applyFont="1" applyFill="1" applyBorder="1" applyAlignment="1">
      <alignment vertical="center" shrinkToFit="1"/>
    </xf>
    <xf numFmtId="0" fontId="9" fillId="0" borderId="0" xfId="58" applyFont="1" applyFill="1" applyBorder="1" applyAlignment="1">
      <alignment horizontal="left" vertical="center" shrinkToFit="1"/>
    </xf>
    <xf numFmtId="0" fontId="6" fillId="0" borderId="0" xfId="58" applyFont="1" applyFill="1" applyBorder="1" applyAlignment="1">
      <alignment horizontal="center" vertical="center" shrinkToFit="1"/>
    </xf>
    <xf numFmtId="0" fontId="6" fillId="0" borderId="0" xfId="68" applyFont="1" applyFill="1" applyBorder="1" applyAlignment="1">
      <alignment vertical="center" shrinkToFit="1"/>
    </xf>
    <xf numFmtId="0" fontId="6" fillId="0" borderId="0" xfId="68" applyFont="1" applyFill="1" applyBorder="1" applyAlignment="1">
      <alignment horizontal="center" vertical="center" textRotation="255" shrinkToFit="1"/>
    </xf>
    <xf numFmtId="0" fontId="6" fillId="0" borderId="0" xfId="57" applyFont="1">
      <alignment vertical="center"/>
    </xf>
    <xf numFmtId="0" fontId="9" fillId="0" borderId="1" xfId="68" applyFont="1" applyFill="1" applyBorder="1" applyAlignment="1" applyProtection="1">
      <alignment horizontal="center" vertical="center" shrinkToFit="1"/>
      <protection locked="0"/>
    </xf>
    <xf numFmtId="0" fontId="9" fillId="0" borderId="1" xfId="68" applyFont="1" applyFill="1" applyBorder="1" applyAlignment="1">
      <alignment horizontal="left" vertical="center" wrapText="1" shrinkToFit="1"/>
    </xf>
    <xf numFmtId="0" fontId="9" fillId="0" borderId="0" xfId="68" applyFont="1" applyFill="1" applyBorder="1" applyAlignment="1">
      <alignment horizontal="center" vertical="center" wrapText="1"/>
    </xf>
    <xf numFmtId="0" fontId="6" fillId="0" borderId="0" xfId="57" applyFont="1" applyBorder="1">
      <alignment vertical="center"/>
    </xf>
    <xf numFmtId="58" fontId="9" fillId="0" borderId="0" xfId="68" applyNumberFormat="1" applyFont="1" applyFill="1" applyBorder="1" applyAlignment="1" applyProtection="1">
      <alignment vertical="center" shrinkToFit="1"/>
      <protection locked="0"/>
    </xf>
    <xf numFmtId="0" fontId="9" fillId="0" borderId="7" xfId="68" applyFont="1" applyFill="1" applyBorder="1" applyAlignment="1" applyProtection="1">
      <alignment vertical="center" shrinkToFit="1"/>
      <protection locked="0"/>
    </xf>
    <xf numFmtId="0" fontId="9" fillId="0" borderId="87" xfId="68" applyFont="1" applyFill="1" applyBorder="1" applyAlignment="1" applyProtection="1">
      <alignment vertical="center" shrinkToFit="1"/>
      <protection locked="0"/>
    </xf>
    <xf numFmtId="0" fontId="9" fillId="0" borderId="54" xfId="68" applyFont="1" applyFill="1" applyBorder="1" applyAlignment="1" applyProtection="1">
      <alignment vertical="center" shrinkToFit="1"/>
      <protection locked="0"/>
    </xf>
    <xf numFmtId="0" fontId="9" fillId="0" borderId="53" xfId="68" applyFont="1" applyFill="1" applyBorder="1" applyAlignment="1" applyProtection="1">
      <alignment vertical="center" shrinkToFit="1"/>
      <protection locked="0"/>
    </xf>
    <xf numFmtId="0" fontId="9" fillId="0" borderId="55" xfId="68" applyFont="1" applyFill="1" applyBorder="1" applyAlignment="1" applyProtection="1">
      <alignment vertical="center" shrinkToFit="1"/>
      <protection locked="0"/>
    </xf>
    <xf numFmtId="0" fontId="9" fillId="0" borderId="54" xfId="68" applyFont="1" applyFill="1" applyBorder="1" applyAlignment="1" applyProtection="1">
      <alignment horizontal="center" vertical="center" shrinkToFit="1"/>
      <protection locked="0"/>
    </xf>
    <xf numFmtId="0" fontId="9" fillId="0" borderId="78" xfId="68" applyFont="1" applyFill="1" applyBorder="1" applyAlignment="1" applyProtection="1">
      <alignment vertical="center" shrinkToFit="1"/>
      <protection locked="0"/>
    </xf>
    <xf numFmtId="0" fontId="9" fillId="0" borderId="0" xfId="68" applyFont="1" applyFill="1" applyBorder="1" applyAlignment="1" applyProtection="1">
      <alignment vertical="center" shrinkToFit="1"/>
      <protection locked="0"/>
    </xf>
    <xf numFmtId="0" fontId="9" fillId="0" borderId="0" xfId="68" applyFont="1" applyFill="1" applyBorder="1" applyAlignment="1">
      <alignment vertical="center" shrinkToFit="1"/>
    </xf>
    <xf numFmtId="0" fontId="9" fillId="0" borderId="0" xfId="68" applyFont="1" applyFill="1" applyBorder="1" applyAlignment="1">
      <alignment horizontal="center" vertical="center" wrapText="1" shrinkToFit="1"/>
    </xf>
    <xf numFmtId="0" fontId="9" fillId="0" borderId="0" xfId="68" applyFont="1" applyFill="1" applyBorder="1" applyAlignment="1">
      <alignment vertical="center" wrapText="1" shrinkToFit="1"/>
    </xf>
    <xf numFmtId="0" fontId="6" fillId="0" borderId="0" xfId="68" applyFont="1" applyFill="1" applyBorder="1" applyAlignment="1">
      <alignment vertical="center" wrapText="1" shrinkToFit="1"/>
    </xf>
    <xf numFmtId="0" fontId="6" fillId="0" borderId="18" xfId="68" applyFont="1" applyFill="1" applyBorder="1" applyAlignment="1">
      <alignment vertical="center" wrapText="1" shrinkToFit="1"/>
    </xf>
    <xf numFmtId="0" fontId="9" fillId="0" borderId="2" xfId="68" applyFont="1" applyFill="1" applyBorder="1" applyAlignment="1" applyProtection="1">
      <alignment horizontal="center" vertical="center" shrinkToFit="1"/>
      <protection locked="0"/>
    </xf>
    <xf numFmtId="20" fontId="9" fillId="0" borderId="1" xfId="68" quotePrefix="1" applyNumberFormat="1" applyFont="1" applyFill="1" applyBorder="1" applyAlignment="1">
      <alignment horizontal="center" vertical="center" shrinkToFit="1"/>
    </xf>
    <xf numFmtId="0" fontId="9" fillId="0" borderId="1" xfId="68" applyFont="1" applyFill="1" applyBorder="1" applyAlignment="1">
      <alignment horizontal="center" vertical="center" wrapText="1" shrinkToFit="1"/>
    </xf>
    <xf numFmtId="0" fontId="6" fillId="0" borderId="1" xfId="57" applyFont="1" applyBorder="1">
      <alignment vertical="center"/>
    </xf>
    <xf numFmtId="0" fontId="6" fillId="0" borderId="1" xfId="68" applyFont="1" applyFill="1" applyBorder="1" applyAlignment="1">
      <alignment horizontal="center" vertical="center" wrapText="1" shrinkToFit="1"/>
    </xf>
    <xf numFmtId="0" fontId="9" fillId="0" borderId="18" xfId="68" applyFont="1" applyFill="1" applyBorder="1" applyAlignment="1" applyProtection="1">
      <alignment horizontal="center" vertical="center" shrinkToFit="1"/>
      <protection locked="0"/>
    </xf>
    <xf numFmtId="0" fontId="9" fillId="0" borderId="45" xfId="68" applyFont="1" applyFill="1" applyBorder="1" applyAlignment="1">
      <alignment vertical="center" wrapText="1" shrinkToFit="1"/>
    </xf>
    <xf numFmtId="0" fontId="6" fillId="0" borderId="0" xfId="68" applyFont="1" applyAlignment="1">
      <alignment horizontal="left" vertical="top"/>
    </xf>
    <xf numFmtId="0" fontId="9" fillId="0" borderId="4" xfId="68" applyFont="1" applyFill="1" applyBorder="1" applyAlignment="1">
      <alignment vertical="center" wrapText="1" shrinkToFit="1"/>
    </xf>
    <xf numFmtId="0" fontId="9" fillId="0" borderId="47" xfId="68" applyFont="1" applyFill="1" applyBorder="1" applyAlignment="1">
      <alignment vertical="center" wrapText="1" shrinkToFit="1"/>
    </xf>
    <xf numFmtId="0" fontId="6" fillId="0" borderId="31" xfId="57" applyFont="1" applyBorder="1">
      <alignment vertical="center"/>
    </xf>
    <xf numFmtId="0" fontId="7" fillId="0" borderId="0" xfId="68" applyFont="1" applyAlignment="1">
      <alignment vertical="center"/>
    </xf>
    <xf numFmtId="0" fontId="13" fillId="0" borderId="0" xfId="68" applyFont="1" applyBorder="1" applyAlignment="1">
      <alignment horizontal="center" vertical="center"/>
    </xf>
    <xf numFmtId="0" fontId="13" fillId="0" borderId="0" xfId="68" applyFont="1" applyAlignment="1">
      <alignment horizontal="center" vertical="center"/>
    </xf>
    <xf numFmtId="0" fontId="9" fillId="0" borderId="0" xfId="68" applyFont="1" applyFill="1" applyBorder="1" applyAlignment="1">
      <alignment horizontal="center" vertical="center" textRotation="255" shrinkToFit="1"/>
    </xf>
    <xf numFmtId="0" fontId="6" fillId="0" borderId="18" xfId="58" applyFont="1" applyBorder="1">
      <alignment vertical="center"/>
    </xf>
    <xf numFmtId="0" fontId="7" fillId="0" borderId="0" xfId="68" applyFont="1">
      <alignment vertical="center"/>
    </xf>
    <xf numFmtId="0" fontId="16" fillId="0" borderId="0" xfId="68" applyFont="1" applyBorder="1" applyAlignment="1">
      <alignment vertical="center"/>
    </xf>
    <xf numFmtId="0" fontId="15" fillId="0" borderId="0" xfId="68" applyFont="1" applyBorder="1" applyAlignment="1">
      <alignment vertical="center"/>
    </xf>
    <xf numFmtId="0" fontId="14" fillId="0" borderId="0" xfId="68" applyFont="1" applyAlignment="1">
      <alignment vertical="center"/>
    </xf>
    <xf numFmtId="0" fontId="11" fillId="0" borderId="0" xfId="68" applyFont="1" applyAlignment="1">
      <alignment vertical="center"/>
    </xf>
    <xf numFmtId="0" fontId="8" fillId="0" borderId="84" xfId="68" applyFont="1" applyFill="1" applyBorder="1" applyAlignment="1" applyProtection="1">
      <alignment horizontal="center" vertical="center" shrinkToFit="1"/>
      <protection locked="0"/>
    </xf>
    <xf numFmtId="0" fontId="8" fillId="0" borderId="1" xfId="68" applyFont="1" applyFill="1" applyBorder="1" applyAlignment="1" applyProtection="1">
      <alignment horizontal="center" vertical="center" shrinkToFit="1"/>
      <protection locked="0"/>
    </xf>
    <xf numFmtId="0" fontId="8" fillId="0" borderId="83" xfId="68" applyFont="1" applyFill="1" applyBorder="1" applyAlignment="1" applyProtection="1">
      <alignment horizontal="center" vertical="center" shrinkToFit="1"/>
      <protection locked="0"/>
    </xf>
    <xf numFmtId="0" fontId="8" fillId="0" borderId="35" xfId="68" applyFont="1" applyFill="1" applyBorder="1" applyAlignment="1" applyProtection="1">
      <alignment horizontal="center" vertical="center" shrinkToFit="1"/>
      <protection locked="0"/>
    </xf>
    <xf numFmtId="0" fontId="8" fillId="0" borderId="0" xfId="68" applyFont="1" applyFill="1" applyBorder="1" applyAlignment="1" applyProtection="1">
      <alignment horizontal="center" vertical="center" shrinkToFit="1"/>
      <protection locked="0"/>
    </xf>
    <xf numFmtId="0" fontId="8" fillId="0" borderId="36" xfId="68" applyFont="1" applyFill="1" applyBorder="1" applyAlignment="1" applyProtection="1">
      <alignment horizontal="center" vertical="center" shrinkToFit="1"/>
      <protection locked="0"/>
    </xf>
    <xf numFmtId="9" fontId="8" fillId="0" borderId="35" xfId="28" applyFont="1" applyFill="1" applyBorder="1" applyAlignment="1" applyProtection="1">
      <alignment horizontal="center" vertical="center" shrinkToFit="1"/>
      <protection locked="0"/>
    </xf>
    <xf numFmtId="9" fontId="8" fillId="0" borderId="0" xfId="28" applyFont="1" applyFill="1" applyBorder="1" applyAlignment="1" applyProtection="1">
      <alignment horizontal="center" vertical="center" shrinkToFit="1"/>
      <protection locked="0"/>
    </xf>
    <xf numFmtId="9" fontId="8" fillId="0" borderId="36" xfId="28" applyFont="1" applyFill="1" applyBorder="1" applyAlignment="1" applyProtection="1">
      <alignment horizontal="center" vertical="center" shrinkToFit="1"/>
      <protection locked="0"/>
    </xf>
    <xf numFmtId="0" fontId="8" fillId="0" borderId="37" xfId="58" applyFont="1" applyFill="1" applyBorder="1" applyAlignment="1" applyProtection="1">
      <alignment horizontal="center" vertical="center" shrinkToFit="1"/>
      <protection locked="0"/>
    </xf>
    <xf numFmtId="0" fontId="8" fillId="0" borderId="11" xfId="58" applyFont="1" applyFill="1" applyBorder="1" applyAlignment="1" applyProtection="1">
      <alignment horizontal="center" vertical="center" shrinkToFit="1"/>
      <protection locked="0"/>
    </xf>
    <xf numFmtId="0" fontId="8" fillId="0" borderId="38" xfId="58" applyFont="1" applyFill="1" applyBorder="1" applyAlignment="1" applyProtection="1">
      <alignment horizontal="center" vertical="center" shrinkToFit="1"/>
      <protection locked="0"/>
    </xf>
    <xf numFmtId="0" fontId="8" fillId="0" borderId="84" xfId="68" applyFont="1" applyFill="1" applyBorder="1" applyAlignment="1" applyProtection="1">
      <alignment horizontal="left" vertical="center" shrinkToFit="1"/>
      <protection locked="0"/>
    </xf>
    <xf numFmtId="0" fontId="8" fillId="0" borderId="1" xfId="68" applyFont="1" applyFill="1" applyBorder="1" applyAlignment="1" applyProtection="1">
      <alignment horizontal="left" vertical="center" shrinkToFit="1"/>
      <protection locked="0"/>
    </xf>
    <xf numFmtId="0" fontId="8" fillId="0" borderId="83" xfId="68" applyFont="1" applyFill="1" applyBorder="1" applyAlignment="1" applyProtection="1">
      <alignment horizontal="left" vertical="center" shrinkToFit="1"/>
      <protection locked="0"/>
    </xf>
    <xf numFmtId="0" fontId="8" fillId="0" borderId="35" xfId="68" applyFont="1" applyFill="1" applyBorder="1" applyAlignment="1" applyProtection="1">
      <alignment horizontal="left" vertical="center" shrinkToFit="1"/>
      <protection locked="0"/>
    </xf>
    <xf numFmtId="0" fontId="8" fillId="0" borderId="0" xfId="68" applyFont="1" applyFill="1" applyBorder="1" applyAlignment="1" applyProtection="1">
      <alignment horizontal="left" vertical="center" shrinkToFit="1"/>
      <protection locked="0"/>
    </xf>
    <xf numFmtId="0" fontId="8" fillId="0" borderId="36" xfId="68" applyFont="1" applyFill="1" applyBorder="1" applyAlignment="1" applyProtection="1">
      <alignment horizontal="left" vertical="center" shrinkToFit="1"/>
      <protection locked="0"/>
    </xf>
    <xf numFmtId="0" fontId="8" fillId="0" borderId="37" xfId="68" applyFont="1" applyFill="1" applyBorder="1" applyAlignment="1" applyProtection="1">
      <alignment horizontal="center" vertical="center" shrinkToFit="1"/>
      <protection locked="0"/>
    </xf>
    <xf numFmtId="0" fontId="8" fillId="0" borderId="11" xfId="68" applyFont="1" applyFill="1" applyBorder="1" applyAlignment="1" applyProtection="1">
      <alignment horizontal="center" vertical="center" shrinkToFit="1"/>
      <protection locked="0"/>
    </xf>
    <xf numFmtId="0" fontId="8" fillId="0" borderId="38" xfId="68" applyFont="1" applyFill="1" applyBorder="1" applyAlignment="1" applyProtection="1">
      <alignment horizontal="center" vertical="center" shrinkToFit="1"/>
      <protection locked="0"/>
    </xf>
    <xf numFmtId="0" fontId="9" fillId="0" borderId="1" xfId="68" applyFont="1" applyBorder="1" applyAlignment="1">
      <alignment horizontal="left" vertical="center"/>
    </xf>
    <xf numFmtId="0" fontId="9" fillId="0" borderId="0" xfId="68" applyFont="1" applyFill="1" applyBorder="1" applyAlignment="1">
      <alignment horizontal="left" vertical="center"/>
    </xf>
    <xf numFmtId="0" fontId="9" fillId="0" borderId="0" xfId="68" applyFont="1" applyFill="1" applyAlignment="1">
      <alignment horizontal="left" vertical="center" wrapText="1"/>
    </xf>
    <xf numFmtId="0" fontId="9" fillId="0" borderId="42" xfId="68" applyFont="1" applyFill="1" applyBorder="1" applyAlignment="1" applyProtection="1">
      <alignment horizontal="left" vertical="center"/>
      <protection locked="0"/>
    </xf>
    <xf numFmtId="0" fontId="9" fillId="0" borderId="13" xfId="68" applyFont="1" applyFill="1" applyBorder="1" applyAlignment="1" applyProtection="1">
      <alignment horizontal="center" vertical="center"/>
      <protection locked="0"/>
    </xf>
    <xf numFmtId="0" fontId="9" fillId="0" borderId="13" xfId="68" applyFont="1" applyFill="1" applyBorder="1" applyAlignment="1" applyProtection="1">
      <alignment horizontal="left" vertical="center"/>
      <protection locked="0"/>
    </xf>
    <xf numFmtId="0" fontId="0" fillId="0" borderId="0" xfId="0" applyFont="1" applyAlignment="1">
      <alignment horizontal="left" vertical="top"/>
    </xf>
    <xf numFmtId="0" fontId="0" fillId="0" borderId="88" xfId="69" applyFont="1" applyFill="1" applyBorder="1" applyAlignment="1">
      <alignment horizontal="center" vertical="center"/>
    </xf>
    <xf numFmtId="0" fontId="0" fillId="0" borderId="89" xfId="69" applyFont="1" applyFill="1" applyBorder="1" applyAlignment="1">
      <alignment horizontal="center" vertical="center"/>
    </xf>
    <xf numFmtId="0" fontId="0" fillId="0" borderId="36" xfId="69" applyFont="1" applyFill="1" applyBorder="1" applyAlignment="1">
      <alignment horizontal="center" vertical="center"/>
    </xf>
    <xf numFmtId="0" fontId="0" fillId="0" borderId="0" xfId="69" applyFont="1" applyFill="1" applyBorder="1" applyAlignment="1">
      <alignment vertical="center"/>
    </xf>
    <xf numFmtId="0" fontId="0" fillId="0" borderId="0" xfId="69" applyFont="1" applyFill="1" applyBorder="1" applyAlignment="1">
      <alignment horizontal="center" vertical="center"/>
    </xf>
    <xf numFmtId="0" fontId="0" fillId="0" borderId="82" xfId="69" applyFont="1" applyBorder="1" applyAlignment="1">
      <alignment vertical="center"/>
    </xf>
    <xf numFmtId="0" fontId="0" fillId="0" borderId="18" xfId="69" applyFont="1" applyBorder="1" applyAlignment="1">
      <alignment vertical="center"/>
    </xf>
    <xf numFmtId="0" fontId="0" fillId="0" borderId="0" xfId="69" applyFont="1" applyBorder="1" applyAlignment="1">
      <alignment vertical="center"/>
    </xf>
    <xf numFmtId="0" fontId="0" fillId="0" borderId="90" xfId="69" applyFont="1" applyFill="1" applyBorder="1" applyAlignment="1">
      <alignment vertical="center"/>
    </xf>
    <xf numFmtId="0" fontId="0" fillId="0" borderId="91" xfId="69" applyFont="1" applyFill="1" applyBorder="1" applyAlignment="1">
      <alignment horizontal="center" vertical="center"/>
    </xf>
    <xf numFmtId="0" fontId="0" fillId="0" borderId="92" xfId="69" applyFont="1" applyFill="1" applyBorder="1" applyAlignment="1">
      <alignment horizontal="center" vertical="center"/>
    </xf>
    <xf numFmtId="0" fontId="0" fillId="0" borderId="93" xfId="69" applyFont="1" applyFill="1" applyBorder="1" applyAlignment="1">
      <alignment horizontal="center" vertical="center"/>
    </xf>
    <xf numFmtId="0" fontId="0" fillId="0" borderId="11" xfId="69" applyFont="1" applyFill="1" applyBorder="1" applyAlignment="1">
      <alignment vertical="center"/>
    </xf>
    <xf numFmtId="0" fontId="0" fillId="0" borderId="94" xfId="69" applyFont="1" applyFill="1" applyBorder="1" applyAlignment="1">
      <alignment horizontal="center" vertical="center"/>
    </xf>
    <xf numFmtId="0" fontId="0" fillId="0" borderId="42" xfId="69" applyFont="1" applyFill="1" applyBorder="1" applyAlignment="1">
      <alignment vertical="center"/>
    </xf>
    <xf numFmtId="0" fontId="0" fillId="0" borderId="95" xfId="69" applyFont="1" applyBorder="1" applyAlignment="1">
      <alignment vertical="center"/>
    </xf>
    <xf numFmtId="0" fontId="0" fillId="0" borderId="5" xfId="69" applyFont="1" applyFill="1" applyBorder="1" applyAlignment="1">
      <alignment vertical="center"/>
    </xf>
    <xf numFmtId="0" fontId="0" fillId="0" borderId="96" xfId="69" applyFont="1" applyFill="1" applyBorder="1" applyAlignment="1">
      <alignment horizontal="center" vertical="center"/>
    </xf>
    <xf numFmtId="0" fontId="0" fillId="0" borderId="97" xfId="69" applyFont="1" applyFill="1" applyBorder="1" applyAlignment="1">
      <alignment horizontal="center" vertical="center"/>
    </xf>
    <xf numFmtId="0" fontId="0" fillId="0" borderId="98" xfId="69" applyFont="1" applyBorder="1" applyAlignment="1">
      <alignment vertical="center"/>
    </xf>
    <xf numFmtId="0" fontId="0" fillId="0" borderId="1" xfId="69" applyFont="1" applyFill="1" applyBorder="1" applyAlignment="1">
      <alignment vertical="center"/>
    </xf>
    <xf numFmtId="0" fontId="0" fillId="0" borderId="99" xfId="69" applyFont="1" applyFill="1" applyBorder="1" applyAlignment="1">
      <alignment horizontal="center" vertical="center"/>
    </xf>
    <xf numFmtId="0" fontId="0" fillId="0" borderId="100" xfId="69" applyFont="1" applyFill="1" applyBorder="1" applyAlignment="1">
      <alignment horizontal="center" vertical="center"/>
    </xf>
    <xf numFmtId="0" fontId="0" fillId="0" borderId="101" xfId="69" applyFont="1" applyFill="1" applyBorder="1" applyAlignment="1">
      <alignment horizontal="center" vertical="center"/>
    </xf>
    <xf numFmtId="0" fontId="0" fillId="0" borderId="102" xfId="69" applyFont="1" applyFill="1" applyBorder="1" applyAlignment="1">
      <alignment horizontal="center" vertical="center"/>
    </xf>
    <xf numFmtId="0" fontId="0" fillId="0" borderId="103" xfId="69" applyFont="1" applyFill="1" applyBorder="1" applyAlignment="1">
      <alignment horizontal="center" vertical="center"/>
    </xf>
    <xf numFmtId="0" fontId="0" fillId="0" borderId="104" xfId="69" applyFont="1" applyFill="1" applyBorder="1" applyAlignment="1">
      <alignment horizontal="center" vertical="center"/>
    </xf>
    <xf numFmtId="0" fontId="0" fillId="0" borderId="105" xfId="69" applyFont="1" applyFill="1" applyBorder="1" applyAlignment="1">
      <alignment horizontal="center" vertical="center"/>
    </xf>
    <xf numFmtId="0" fontId="0" fillId="0" borderId="106" xfId="69" applyFont="1" applyFill="1" applyBorder="1" applyAlignment="1">
      <alignment horizontal="center" vertical="center"/>
    </xf>
    <xf numFmtId="0" fontId="0" fillId="0" borderId="15" xfId="69" applyFont="1" applyFill="1" applyBorder="1" applyAlignment="1">
      <alignment vertical="center"/>
    </xf>
    <xf numFmtId="0" fontId="0" fillId="11" borderId="76" xfId="69" applyFont="1" applyFill="1" applyBorder="1" applyAlignment="1">
      <alignment horizontal="center" vertical="center"/>
    </xf>
    <xf numFmtId="0" fontId="0" fillId="11" borderId="96" xfId="69" applyFont="1" applyFill="1" applyBorder="1" applyAlignment="1">
      <alignment horizontal="center" vertical="center"/>
    </xf>
    <xf numFmtId="0" fontId="0" fillId="11" borderId="60" xfId="69" applyFont="1" applyFill="1" applyBorder="1" applyAlignment="1">
      <alignment horizontal="center" vertical="center"/>
    </xf>
    <xf numFmtId="0" fontId="0" fillId="11" borderId="107" xfId="69" applyFont="1" applyFill="1" applyBorder="1" applyAlignment="1">
      <alignment horizontal="center" vertical="center"/>
    </xf>
    <xf numFmtId="0" fontId="0" fillId="11" borderId="108" xfId="69" applyFont="1" applyFill="1" applyBorder="1" applyAlignment="1">
      <alignment horizontal="center" vertical="center"/>
    </xf>
    <xf numFmtId="0" fontId="0" fillId="0" borderId="109" xfId="69" applyFont="1" applyFill="1" applyBorder="1" applyAlignment="1">
      <alignment horizontal="center" vertical="center"/>
    </xf>
    <xf numFmtId="0" fontId="0" fillId="0" borderId="110" xfId="69" applyFont="1" applyFill="1" applyBorder="1" applyAlignment="1">
      <alignment horizontal="center" vertical="center"/>
    </xf>
    <xf numFmtId="0" fontId="0" fillId="0" borderId="111" xfId="69" applyFont="1" applyFill="1" applyBorder="1" applyAlignment="1">
      <alignment horizontal="center" vertical="center"/>
    </xf>
    <xf numFmtId="0" fontId="0" fillId="0" borderId="112" xfId="69" applyFont="1" applyFill="1" applyBorder="1" applyAlignment="1">
      <alignment horizontal="center" vertical="center"/>
    </xf>
    <xf numFmtId="0" fontId="0" fillId="0" borderId="113" xfId="69" applyFont="1" applyFill="1" applyBorder="1" applyAlignment="1">
      <alignment horizontal="center" vertical="center"/>
    </xf>
    <xf numFmtId="0" fontId="0" fillId="0" borderId="114" xfId="69" applyFont="1" applyFill="1" applyBorder="1" applyAlignment="1">
      <alignment horizontal="center" vertical="center"/>
    </xf>
    <xf numFmtId="0" fontId="0" fillId="0" borderId="0" xfId="69" applyFont="1" applyAlignment="1">
      <alignment horizontal="center" vertical="center"/>
    </xf>
    <xf numFmtId="0" fontId="0" fillId="0" borderId="1" xfId="69" applyFont="1" applyBorder="1" applyAlignment="1">
      <alignment vertical="center"/>
    </xf>
    <xf numFmtId="0" fontId="0" fillId="0" borderId="18" xfId="69" applyFont="1" applyFill="1" applyBorder="1" applyAlignment="1">
      <alignment vertical="center"/>
    </xf>
    <xf numFmtId="0" fontId="0" fillId="0" borderId="0" xfId="69" applyFont="1" applyFill="1" applyAlignment="1">
      <alignment vertical="center"/>
    </xf>
    <xf numFmtId="0" fontId="0" fillId="0" borderId="5" xfId="69" applyFont="1" applyFill="1" applyBorder="1" applyAlignment="1">
      <alignment vertical="center" wrapText="1"/>
    </xf>
    <xf numFmtId="0" fontId="0" fillId="0" borderId="0" xfId="0" applyAlignment="1">
      <alignment vertical="center"/>
    </xf>
    <xf numFmtId="0" fontId="0" fillId="0" borderId="115" xfId="69" applyFont="1" applyFill="1" applyBorder="1" applyAlignment="1">
      <alignment horizontal="center" vertical="center"/>
    </xf>
    <xf numFmtId="0" fontId="0" fillId="0" borderId="116" xfId="69" applyFont="1" applyFill="1" applyBorder="1" applyAlignment="1">
      <alignment horizontal="center" vertical="center"/>
    </xf>
    <xf numFmtId="0" fontId="0" fillId="0" borderId="117" xfId="69" applyFont="1" applyFill="1" applyBorder="1" applyAlignment="1">
      <alignment horizontal="center" vertical="center"/>
    </xf>
    <xf numFmtId="0" fontId="0" fillId="0" borderId="118" xfId="69" applyFont="1" applyFill="1" applyBorder="1" applyAlignment="1">
      <alignment horizontal="center" vertical="center"/>
    </xf>
    <xf numFmtId="0" fontId="0" fillId="0" borderId="119" xfId="69" applyFont="1" applyFill="1" applyBorder="1" applyAlignment="1">
      <alignment horizontal="center" vertical="center"/>
    </xf>
    <xf numFmtId="0" fontId="0" fillId="0" borderId="120" xfId="69" applyFont="1" applyFill="1" applyBorder="1" applyAlignment="1">
      <alignment horizontal="center" vertical="center"/>
    </xf>
    <xf numFmtId="0" fontId="0" fillId="0" borderId="121" xfId="69" applyFont="1" applyFill="1" applyBorder="1" applyAlignment="1">
      <alignment horizontal="center" vertical="center"/>
    </xf>
    <xf numFmtId="0" fontId="6" fillId="0" borderId="42" xfId="65" applyFont="1" applyBorder="1" applyAlignment="1" applyProtection="1">
      <alignment horizontal="left" vertical="center"/>
    </xf>
    <xf numFmtId="0" fontId="6" fillId="0" borderId="13" xfId="65" applyFont="1" applyBorder="1" applyAlignment="1" applyProtection="1">
      <alignment horizontal="center" vertical="center"/>
    </xf>
    <xf numFmtId="0" fontId="6" fillId="0" borderId="13" xfId="65" applyFont="1" applyBorder="1" applyAlignment="1" applyProtection="1">
      <alignment vertical="center"/>
    </xf>
    <xf numFmtId="0" fontId="6" fillId="0" borderId="13" xfId="65" applyFont="1" applyFill="1" applyBorder="1" applyAlignment="1" applyProtection="1">
      <alignment horizontal="center" vertical="center"/>
    </xf>
    <xf numFmtId="0" fontId="6" fillId="0" borderId="14" xfId="65" applyFont="1" applyFill="1" applyBorder="1" applyAlignment="1" applyProtection="1">
      <alignment horizontal="center" vertical="center"/>
    </xf>
    <xf numFmtId="0" fontId="6" fillId="0" borderId="35" xfId="65" applyFont="1" applyBorder="1" applyAlignment="1" applyProtection="1">
      <alignment horizontal="left" vertical="center"/>
    </xf>
    <xf numFmtId="0" fontId="6" fillId="0" borderId="0" xfId="65" applyFont="1" applyBorder="1" applyAlignment="1" applyProtection="1">
      <alignment horizontal="center" vertical="center"/>
    </xf>
    <xf numFmtId="0" fontId="6" fillId="0" borderId="0" xfId="65" applyFont="1" applyBorder="1" applyAlignment="1" applyProtection="1">
      <alignment vertical="center"/>
    </xf>
    <xf numFmtId="0" fontId="6" fillId="0" borderId="0" xfId="65" applyFont="1" applyFill="1" applyBorder="1" applyAlignment="1" applyProtection="1">
      <alignment horizontal="center" vertical="center"/>
    </xf>
    <xf numFmtId="0" fontId="6" fillId="0" borderId="13" xfId="65" applyFont="1" applyBorder="1" applyAlignment="1" applyProtection="1">
      <alignment horizontal="left" vertical="center"/>
    </xf>
    <xf numFmtId="0" fontId="6" fillId="0" borderId="0" xfId="65" applyFont="1" applyBorder="1" applyAlignment="1" applyProtection="1">
      <alignment horizontal="left" vertical="center"/>
    </xf>
    <xf numFmtId="0" fontId="0" fillId="0" borderId="13" xfId="69" applyFont="1" applyFill="1" applyBorder="1" applyAlignment="1">
      <alignment vertical="center" wrapText="1"/>
    </xf>
    <xf numFmtId="0" fontId="8" fillId="0" borderId="18" xfId="68" applyFont="1" applyFill="1" applyBorder="1" applyAlignment="1">
      <alignment horizontal="center" vertical="center" textRotation="255" shrinkToFit="1"/>
    </xf>
    <xf numFmtId="0" fontId="9" fillId="11" borderId="1" xfId="68" applyFont="1" applyFill="1" applyBorder="1" applyAlignment="1">
      <alignment horizontal="left" vertical="center" shrinkToFit="1"/>
    </xf>
    <xf numFmtId="0" fontId="7" fillId="0" borderId="0" xfId="68" applyFont="1" applyBorder="1" applyAlignment="1">
      <alignment vertical="center"/>
    </xf>
    <xf numFmtId="0" fontId="8" fillId="0" borderId="11" xfId="61" applyFont="1" applyFill="1" applyBorder="1" applyAlignment="1" applyProtection="1">
      <alignment horizontal="center" vertical="center" shrinkToFit="1"/>
      <protection locked="0"/>
    </xf>
    <xf numFmtId="0" fontId="8" fillId="0" borderId="37" xfId="61" applyFont="1" applyFill="1" applyBorder="1" applyAlignment="1" applyProtection="1">
      <alignment horizontal="center" vertical="center" shrinkToFit="1"/>
      <protection locked="0"/>
    </xf>
    <xf numFmtId="0" fontId="0" fillId="0" borderId="4" xfId="0" applyBorder="1" applyAlignment="1" applyProtection="1">
      <alignment vertical="center"/>
    </xf>
    <xf numFmtId="0" fontId="6" fillId="0" borderId="25" xfId="65" applyFont="1" applyBorder="1" applyAlignment="1" applyProtection="1">
      <alignment vertical="center" textRotation="255" shrinkToFit="1"/>
      <protection hidden="1"/>
    </xf>
    <xf numFmtId="0" fontId="8" fillId="0" borderId="87" xfId="61" applyFont="1" applyBorder="1" applyAlignment="1" applyProtection="1">
      <alignment vertical="center" shrinkToFit="1"/>
      <protection locked="0"/>
    </xf>
    <xf numFmtId="0" fontId="8" fillId="0" borderId="79" xfId="61" applyFont="1" applyBorder="1" applyProtection="1">
      <alignment vertical="center"/>
      <protection locked="0"/>
    </xf>
    <xf numFmtId="0" fontId="8" fillId="0" borderId="87" xfId="61" applyFont="1" applyBorder="1" applyProtection="1">
      <alignment vertical="center"/>
      <protection locked="0"/>
    </xf>
    <xf numFmtId="0" fontId="8" fillId="0" borderId="59" xfId="61" applyFont="1" applyBorder="1" applyProtection="1">
      <alignment vertical="center"/>
      <protection locked="0"/>
    </xf>
    <xf numFmtId="0" fontId="8" fillId="0" borderId="7" xfId="61" applyFont="1" applyBorder="1" applyProtection="1">
      <alignment vertical="center"/>
      <protection locked="0"/>
    </xf>
    <xf numFmtId="0" fontId="9" fillId="11" borderId="35" xfId="68" applyFont="1" applyFill="1" applyBorder="1" applyAlignment="1" applyProtection="1">
      <alignment horizontal="center" vertical="center" shrinkToFit="1"/>
      <protection locked="0"/>
    </xf>
    <xf numFmtId="0" fontId="9" fillId="11" borderId="0" xfId="68" applyFont="1" applyFill="1" applyBorder="1" applyAlignment="1" applyProtection="1">
      <alignment horizontal="center" vertical="center" shrinkToFit="1"/>
      <protection locked="0"/>
    </xf>
    <xf numFmtId="0" fontId="9" fillId="11" borderId="36" xfId="68" applyFont="1" applyFill="1" applyBorder="1" applyAlignment="1" applyProtection="1">
      <alignment horizontal="center" vertical="center" shrinkToFit="1"/>
      <protection locked="0"/>
    </xf>
    <xf numFmtId="0" fontId="6" fillId="0" borderId="0" xfId="68" applyFont="1" applyBorder="1" applyAlignment="1">
      <alignment vertical="top" wrapText="1"/>
    </xf>
    <xf numFmtId="0" fontId="6" fillId="8" borderId="1" xfId="68" applyFont="1" applyFill="1" applyBorder="1" applyAlignment="1">
      <alignment vertical="center" wrapText="1"/>
    </xf>
    <xf numFmtId="0" fontId="6" fillId="8" borderId="7" xfId="68" applyFont="1" applyFill="1" applyBorder="1" applyAlignment="1">
      <alignment vertical="center" wrapText="1"/>
    </xf>
    <xf numFmtId="0" fontId="9" fillId="11" borderId="18" xfId="68" applyFont="1" applyFill="1" applyBorder="1" applyAlignment="1">
      <alignment horizontal="left" vertical="center" shrinkToFit="1"/>
    </xf>
    <xf numFmtId="0" fontId="9" fillId="11" borderId="0" xfId="68" applyFont="1" applyFill="1" applyBorder="1" applyAlignment="1">
      <alignment horizontal="left" vertical="center" shrinkToFit="1"/>
    </xf>
    <xf numFmtId="0" fontId="9" fillId="11" borderId="36" xfId="68" applyFont="1" applyFill="1" applyBorder="1" applyAlignment="1">
      <alignment horizontal="left" vertical="center" shrinkToFit="1"/>
    </xf>
    <xf numFmtId="0" fontId="8" fillId="0" borderId="0" xfId="61" applyFont="1" applyFill="1" applyBorder="1" applyAlignment="1" applyProtection="1">
      <alignment horizontal="right" vertical="center"/>
      <protection locked="0"/>
    </xf>
    <xf numFmtId="0" fontId="8" fillId="0" borderId="1" xfId="61" applyFont="1" applyFill="1" applyBorder="1" applyAlignment="1" applyProtection="1">
      <alignment vertical="center"/>
      <protection locked="0"/>
    </xf>
    <xf numFmtId="177" fontId="2" fillId="0" borderId="0" xfId="55" applyNumberFormat="1" applyBorder="1" applyAlignment="1" applyProtection="1">
      <alignment horizontal="center" vertical="center"/>
      <protection hidden="1"/>
    </xf>
    <xf numFmtId="0" fontId="0" fillId="0" borderId="8" xfId="0" applyFont="1" applyBorder="1" applyAlignment="1" applyProtection="1">
      <alignment horizontal="left"/>
      <protection locked="0" hidden="1"/>
    </xf>
    <xf numFmtId="0" fontId="8" fillId="0" borderId="15" xfId="61" applyFont="1" applyFill="1" applyBorder="1" applyAlignment="1" applyProtection="1">
      <alignment horizontal="center" vertical="center"/>
      <protection locked="0"/>
    </xf>
    <xf numFmtId="0" fontId="8" fillId="0" borderId="34" xfId="61" applyFont="1" applyFill="1" applyBorder="1" applyAlignment="1" applyProtection="1">
      <alignment horizontal="center" vertical="center"/>
      <protection locked="0"/>
    </xf>
    <xf numFmtId="0" fontId="8" fillId="0" borderId="33" xfId="61" applyFont="1" applyFill="1" applyBorder="1" applyAlignment="1" applyProtection="1">
      <alignment horizontal="center" vertical="center"/>
      <protection locked="0"/>
    </xf>
    <xf numFmtId="0" fontId="8" fillId="0" borderId="14" xfId="61" applyFont="1" applyFill="1" applyBorder="1" applyAlignment="1" applyProtection="1">
      <alignment horizontal="center" vertical="center"/>
      <protection locked="0"/>
    </xf>
    <xf numFmtId="0" fontId="8" fillId="0" borderId="122" xfId="61" applyFont="1" applyFill="1" applyBorder="1" applyAlignment="1" applyProtection="1">
      <alignment horizontal="center" vertical="center" shrinkToFit="1"/>
      <protection locked="0"/>
    </xf>
    <xf numFmtId="0" fontId="8" fillId="0" borderId="54" xfId="61" applyFont="1" applyBorder="1" applyProtection="1">
      <alignment vertical="center"/>
      <protection locked="0"/>
    </xf>
    <xf numFmtId="0" fontId="10" fillId="0" borderId="0" xfId="0" applyFont="1" applyAlignment="1" applyProtection="1">
      <alignment wrapText="1"/>
    </xf>
    <xf numFmtId="0" fontId="10" fillId="0" borderId="0" xfId="0" applyFont="1" applyAlignment="1"/>
    <xf numFmtId="179" fontId="2" fillId="0" borderId="0" xfId="54" applyNumberFormat="1" applyAlignment="1" applyProtection="1"/>
    <xf numFmtId="0" fontId="2" fillId="0" borderId="7" xfId="54" applyBorder="1" applyProtection="1"/>
    <xf numFmtId="0" fontId="0" fillId="0" borderId="123" xfId="0" applyFont="1" applyBorder="1" applyAlignment="1" applyProtection="1">
      <alignment horizontal="left"/>
    </xf>
    <xf numFmtId="0" fontId="28" fillId="0" borderId="7" xfId="0" applyFont="1" applyBorder="1" applyAlignment="1" applyProtection="1">
      <alignment horizontal="center" vertical="center"/>
    </xf>
    <xf numFmtId="0" fontId="28" fillId="0" borderId="0" xfId="0" applyFont="1" applyAlignment="1" applyProtection="1"/>
    <xf numFmtId="0" fontId="67" fillId="0" borderId="8" xfId="0" applyFont="1" applyBorder="1" applyAlignment="1" applyProtection="1">
      <alignment horizontal="left"/>
      <protection locked="0" hidden="1"/>
    </xf>
    <xf numFmtId="0" fontId="67" fillId="0" borderId="0" xfId="0" applyFont="1" applyAlignment="1" applyProtection="1">
      <alignment horizontal="center"/>
    </xf>
    <xf numFmtId="0" fontId="68" fillId="0" borderId="8" xfId="0" applyFont="1" applyBorder="1" applyAlignment="1" applyProtection="1">
      <alignment horizontal="left"/>
    </xf>
    <xf numFmtId="185" fontId="10" fillId="0" borderId="0" xfId="0" applyNumberFormat="1" applyFont="1" applyBorder="1" applyAlignment="1" applyProtection="1">
      <alignment horizontal="center"/>
    </xf>
    <xf numFmtId="176" fontId="27" fillId="0" borderId="0" xfId="0" applyNumberFormat="1" applyFont="1" applyBorder="1" applyAlignment="1" applyProtection="1"/>
    <xf numFmtId="0" fontId="0" fillId="0" borderId="0" xfId="55" applyFont="1" applyAlignment="1" applyProtection="1">
      <alignment horizontal="center"/>
    </xf>
    <xf numFmtId="0" fontId="67" fillId="0" borderId="0" xfId="0" applyFont="1" applyAlignment="1" applyProtection="1"/>
    <xf numFmtId="0" fontId="58" fillId="0" borderId="0" xfId="0" applyFont="1" applyBorder="1" applyAlignment="1" applyProtection="1">
      <alignment vertical="top" wrapText="1"/>
    </xf>
    <xf numFmtId="184" fontId="31" fillId="0" borderId="0" xfId="0" applyNumberFormat="1" applyFont="1" applyFill="1" applyBorder="1" applyAlignment="1" applyProtection="1">
      <alignment vertical="center"/>
      <protection hidden="1"/>
    </xf>
    <xf numFmtId="177" fontId="31" fillId="0" borderId="0" xfId="0" applyNumberFormat="1" applyFont="1" applyFill="1" applyBorder="1" applyAlignment="1" applyProtection="1">
      <alignment vertical="center"/>
    </xf>
    <xf numFmtId="189" fontId="31" fillId="0" borderId="0" xfId="0" applyNumberFormat="1" applyFont="1" applyBorder="1" applyAlignment="1" applyProtection="1">
      <alignment vertical="center"/>
    </xf>
    <xf numFmtId="0" fontId="31" fillId="0" borderId="0" xfId="43" applyNumberFormat="1" applyFont="1" applyFill="1" applyBorder="1" applyAlignment="1" applyProtection="1">
      <alignment vertical="center"/>
      <protection hidden="1"/>
    </xf>
    <xf numFmtId="0" fontId="0" fillId="0" borderId="124" xfId="69" applyFont="1" applyFill="1" applyBorder="1" applyAlignment="1">
      <alignment horizontal="center" vertical="center"/>
    </xf>
    <xf numFmtId="0" fontId="0" fillId="0" borderId="125" xfId="69" applyFont="1" applyFill="1" applyBorder="1" applyAlignment="1">
      <alignment horizontal="center" vertical="center"/>
    </xf>
    <xf numFmtId="177" fontId="8" fillId="0" borderId="126" xfId="61" applyNumberFormat="1" applyFont="1" applyFill="1" applyBorder="1" applyAlignment="1" applyProtection="1">
      <alignment horizontal="center" vertical="center" shrinkToFit="1"/>
      <protection hidden="1"/>
    </xf>
    <xf numFmtId="177" fontId="8" fillId="0" borderId="86" xfId="61" applyNumberFormat="1" applyFont="1" applyFill="1" applyBorder="1" applyAlignment="1" applyProtection="1">
      <alignment horizontal="center" vertical="center" shrinkToFit="1"/>
      <protection hidden="1"/>
    </xf>
    <xf numFmtId="177" fontId="8" fillId="0" borderId="11" xfId="61" applyNumberFormat="1" applyFont="1" applyFill="1" applyBorder="1" applyAlignment="1" applyProtection="1">
      <alignment horizontal="center" vertical="center" shrinkToFit="1"/>
      <protection hidden="1"/>
    </xf>
    <xf numFmtId="177" fontId="8" fillId="0" borderId="22" xfId="61" applyNumberFormat="1" applyFont="1" applyFill="1" applyBorder="1" applyAlignment="1" applyProtection="1">
      <alignment horizontal="center" vertical="center" shrinkToFit="1"/>
      <protection hidden="1"/>
    </xf>
    <xf numFmtId="177" fontId="8" fillId="0" borderId="1" xfId="61" applyNumberFormat="1" applyFont="1" applyFill="1" applyBorder="1" applyAlignment="1" applyProtection="1">
      <alignment horizontal="center" vertical="center" shrinkToFit="1"/>
      <protection hidden="1"/>
    </xf>
    <xf numFmtId="177" fontId="8" fillId="0" borderId="5" xfId="61" applyNumberFormat="1" applyFont="1" applyFill="1" applyBorder="1" applyAlignment="1" applyProtection="1">
      <alignment horizontal="center" vertical="center" shrinkToFit="1"/>
      <protection hidden="1"/>
    </xf>
    <xf numFmtId="177" fontId="8" fillId="0" borderId="0" xfId="61" applyNumberFormat="1" applyFont="1" applyFill="1" applyBorder="1" applyAlignment="1" applyProtection="1">
      <alignment horizontal="center" vertical="center" shrinkToFit="1"/>
      <protection hidden="1"/>
    </xf>
    <xf numFmtId="177" fontId="8" fillId="0" borderId="44" xfId="61" applyNumberFormat="1" applyFont="1" applyFill="1" applyBorder="1" applyAlignment="1" applyProtection="1">
      <alignment horizontal="center" vertical="center" shrinkToFit="1"/>
      <protection hidden="1"/>
    </xf>
    <xf numFmtId="177" fontId="8" fillId="0" borderId="45" xfId="61" applyNumberFormat="1" applyFont="1" applyFill="1" applyBorder="1" applyAlignment="1" applyProtection="1">
      <alignment horizontal="center" vertical="center" shrinkToFit="1"/>
      <protection hidden="1"/>
    </xf>
    <xf numFmtId="0" fontId="27" fillId="0" borderId="0" xfId="0" applyFont="1" applyAlignment="1" applyProtection="1">
      <alignment horizontal="right" vertical="center"/>
      <protection locked="0"/>
    </xf>
    <xf numFmtId="0" fontId="0" fillId="0" borderId="122" xfId="69" applyFont="1" applyFill="1" applyBorder="1" applyAlignment="1">
      <alignment vertical="center"/>
    </xf>
    <xf numFmtId="0" fontId="6" fillId="0" borderId="0" xfId="64" applyFont="1" applyProtection="1">
      <alignment vertical="center"/>
      <protection hidden="1"/>
    </xf>
    <xf numFmtId="0" fontId="11" fillId="0" borderId="0" xfId="64" applyFont="1" applyAlignment="1" applyProtection="1">
      <alignment horizontal="left" vertical="center"/>
      <protection hidden="1"/>
    </xf>
    <xf numFmtId="0" fontId="11" fillId="0" borderId="0" xfId="64" applyFont="1" applyAlignment="1" applyProtection="1">
      <alignment horizontal="center" vertical="center"/>
      <protection hidden="1"/>
    </xf>
    <xf numFmtId="0" fontId="11" fillId="0" borderId="0" xfId="64" applyFont="1" applyAlignment="1" applyProtection="1">
      <alignment vertical="center"/>
      <protection hidden="1"/>
    </xf>
    <xf numFmtId="0" fontId="7" fillId="0" borderId="0" xfId="64" applyFont="1" applyAlignment="1" applyProtection="1">
      <alignment vertical="center"/>
      <protection hidden="1"/>
    </xf>
    <xf numFmtId="0" fontId="9" fillId="0" borderId="0" xfId="64" applyFont="1" applyAlignment="1" applyProtection="1">
      <alignment horizontal="left" vertical="center"/>
      <protection hidden="1"/>
    </xf>
    <xf numFmtId="0" fontId="9" fillId="0" borderId="0" xfId="64" applyFont="1" applyAlignment="1" applyProtection="1">
      <alignment vertical="center"/>
      <protection hidden="1"/>
    </xf>
    <xf numFmtId="0" fontId="8" fillId="0" borderId="0" xfId="64" applyFont="1" applyProtection="1">
      <alignment vertical="center"/>
      <protection hidden="1"/>
    </xf>
    <xf numFmtId="0" fontId="9" fillId="0" borderId="0" xfId="64" applyFont="1" applyAlignment="1" applyProtection="1">
      <alignment horizontal="center" vertical="center"/>
      <protection hidden="1"/>
    </xf>
    <xf numFmtId="0" fontId="0" fillId="0" borderId="0" xfId="0" applyAlignment="1" applyProtection="1">
      <protection hidden="1"/>
    </xf>
    <xf numFmtId="0" fontId="28" fillId="0" borderId="0" xfId="0" applyFont="1" applyAlignment="1" applyProtection="1">
      <alignment horizontal="left"/>
      <protection hidden="1"/>
    </xf>
    <xf numFmtId="0" fontId="28" fillId="0" borderId="0" xfId="0" applyFont="1" applyAlignment="1" applyProtection="1">
      <alignment horizontal="center"/>
      <protection hidden="1"/>
    </xf>
    <xf numFmtId="0" fontId="28" fillId="0" borderId="0" xfId="0" applyFont="1" applyAlignment="1" applyProtection="1">
      <protection hidden="1"/>
    </xf>
    <xf numFmtId="0" fontId="29" fillId="0" borderId="7" xfId="0" applyFont="1" applyBorder="1" applyAlignment="1" applyProtection="1">
      <alignment horizontal="center" vertical="center"/>
      <protection hidden="1"/>
    </xf>
    <xf numFmtId="0" fontId="0" fillId="0" borderId="0" xfId="0" applyFill="1" applyBorder="1" applyAlignment="1" applyProtection="1">
      <alignment vertical="center" shrinkToFit="1"/>
      <protection hidden="1"/>
    </xf>
    <xf numFmtId="0" fontId="0" fillId="0" borderId="18" xfId="0" applyBorder="1" applyAlignment="1" applyProtection="1">
      <protection hidden="1"/>
    </xf>
    <xf numFmtId="0" fontId="29" fillId="0" borderId="0" xfId="0" applyFont="1" applyAlignment="1" applyProtection="1">
      <protection hidden="1"/>
    </xf>
    <xf numFmtId="0" fontId="0" fillId="0" borderId="0" xfId="0" applyAlignment="1" applyProtection="1">
      <alignment horizontal="right"/>
      <protection hidden="1"/>
    </xf>
    <xf numFmtId="0" fontId="0" fillId="0" borderId="9" xfId="0" applyFont="1" applyBorder="1" applyAlignment="1" applyProtection="1">
      <alignment horizontal="left"/>
      <protection hidden="1"/>
    </xf>
    <xf numFmtId="0" fontId="0" fillId="0" borderId="0" xfId="0" applyAlignment="1" applyProtection="1">
      <alignment horizontal="left"/>
      <protection hidden="1"/>
    </xf>
    <xf numFmtId="0" fontId="0" fillId="0" borderId="0" xfId="0" applyAlignment="1" applyProtection="1">
      <alignment horizontal="left" vertical="center"/>
      <protection hidden="1"/>
    </xf>
    <xf numFmtId="0" fontId="2" fillId="0" borderId="0" xfId="55" applyProtection="1">
      <protection hidden="1"/>
    </xf>
    <xf numFmtId="0" fontId="2" fillId="0" borderId="0" xfId="55" applyAlignment="1" applyProtection="1">
      <alignment horizontal="center"/>
      <protection hidden="1"/>
    </xf>
    <xf numFmtId="0" fontId="23" fillId="0" borderId="0" xfId="55" applyFont="1" applyAlignment="1" applyProtection="1">
      <alignment vertical="center"/>
      <protection hidden="1"/>
    </xf>
    <xf numFmtId="0" fontId="2" fillId="0" borderId="0" xfId="55" applyAlignment="1" applyProtection="1">
      <alignment horizontal="right"/>
      <protection hidden="1"/>
    </xf>
    <xf numFmtId="184" fontId="2" fillId="0" borderId="0" xfId="55" applyNumberFormat="1" applyProtection="1">
      <protection hidden="1"/>
    </xf>
    <xf numFmtId="0" fontId="0" fillId="0" borderId="0" xfId="0" applyAlignment="1" applyProtection="1">
      <alignment vertical="center"/>
      <protection hidden="1"/>
    </xf>
    <xf numFmtId="0" fontId="0" fillId="0" borderId="0" xfId="55" applyFont="1" applyAlignment="1" applyProtection="1">
      <alignment horizontal="center"/>
      <protection hidden="1"/>
    </xf>
    <xf numFmtId="0" fontId="28" fillId="0" borderId="0" xfId="0" applyFont="1" applyAlignment="1" applyProtection="1">
      <alignment vertical="center"/>
      <protection hidden="1"/>
    </xf>
    <xf numFmtId="0" fontId="29" fillId="0" borderId="0" xfId="0" applyFont="1" applyAlignment="1" applyProtection="1">
      <alignment horizontal="center"/>
      <protection hidden="1"/>
    </xf>
    <xf numFmtId="185" fontId="29" fillId="0" borderId="0" xfId="0" applyNumberFormat="1" applyFont="1" applyAlignment="1" applyProtection="1">
      <alignment horizontal="center"/>
      <protection hidden="1"/>
    </xf>
    <xf numFmtId="0" fontId="25" fillId="0" borderId="0" xfId="0" applyFont="1" applyAlignment="1" applyProtection="1">
      <alignment horizontal="center"/>
      <protection hidden="1"/>
    </xf>
    <xf numFmtId="0" fontId="0" fillId="0" borderId="42" xfId="0" applyBorder="1" applyAlignment="1" applyProtection="1">
      <protection hidden="1"/>
    </xf>
    <xf numFmtId="0" fontId="0" fillId="0" borderId="13" xfId="0" applyBorder="1" applyAlignment="1" applyProtection="1">
      <protection hidden="1"/>
    </xf>
    <xf numFmtId="0" fontId="0" fillId="0" borderId="4" xfId="0" applyBorder="1" applyAlignment="1" applyProtection="1">
      <alignment horizontal="center"/>
      <protection hidden="1"/>
    </xf>
    <xf numFmtId="0" fontId="0" fillId="0" borderId="42" xfId="0" applyBorder="1" applyAlignment="1" applyProtection="1">
      <alignment horizontal="center"/>
      <protection hidden="1"/>
    </xf>
    <xf numFmtId="0" fontId="0" fillId="0" borderId="13" xfId="0" applyBorder="1" applyAlignment="1" applyProtection="1">
      <alignment horizontal="center"/>
      <protection hidden="1"/>
    </xf>
    <xf numFmtId="0" fontId="0" fillId="0" borderId="3" xfId="0" applyBorder="1" applyAlignment="1" applyProtection="1">
      <alignment horizontal="center"/>
      <protection hidden="1"/>
    </xf>
    <xf numFmtId="49" fontId="0" fillId="0" borderId="42" xfId="0" applyNumberFormat="1" applyBorder="1" applyAlignment="1" applyProtection="1">
      <alignment horizontal="left"/>
      <protection hidden="1"/>
    </xf>
    <xf numFmtId="0" fontId="0" fillId="0" borderId="13" xfId="0" applyBorder="1" applyAlignment="1" applyProtection="1">
      <alignment horizontal="left"/>
      <protection hidden="1"/>
    </xf>
    <xf numFmtId="0" fontId="0" fillId="0" borderId="3" xfId="0" applyBorder="1" applyAlignment="1" applyProtection="1">
      <alignment horizontal="left"/>
      <protection hidden="1"/>
    </xf>
    <xf numFmtId="177" fontId="32" fillId="0" borderId="4" xfId="0" applyNumberFormat="1" applyFont="1" applyBorder="1" applyAlignment="1" applyProtection="1">
      <alignment horizontal="center" shrinkToFit="1"/>
      <protection hidden="1"/>
    </xf>
    <xf numFmtId="0" fontId="25" fillId="0" borderId="0" xfId="0" applyFont="1" applyBorder="1" applyAlignment="1" applyProtection="1">
      <alignment horizontal="center"/>
      <protection hidden="1"/>
    </xf>
    <xf numFmtId="0" fontId="25" fillId="0" borderId="15" xfId="0" applyFont="1" applyBorder="1" applyAlignment="1" applyProtection="1">
      <alignment horizontal="center"/>
      <protection hidden="1"/>
    </xf>
    <xf numFmtId="0" fontId="9" fillId="0" borderId="33" xfId="68" applyFont="1" applyFill="1" applyBorder="1" applyAlignment="1" applyProtection="1">
      <alignment horizontal="left" vertical="center" shrinkToFit="1"/>
      <protection locked="0"/>
    </xf>
    <xf numFmtId="0" fontId="9" fillId="0" borderId="15" xfId="68" applyFont="1" applyFill="1" applyBorder="1" applyAlignment="1" applyProtection="1">
      <alignment horizontal="left" vertical="center" shrinkToFit="1"/>
      <protection locked="0"/>
    </xf>
    <xf numFmtId="0" fontId="9" fillId="0" borderId="35" xfId="68" applyFont="1" applyFill="1" applyBorder="1" applyAlignment="1" applyProtection="1">
      <alignment horizontal="left" vertical="center" shrinkToFit="1"/>
      <protection locked="0"/>
    </xf>
    <xf numFmtId="0" fontId="9" fillId="0" borderId="19" xfId="68" applyFont="1" applyFill="1" applyBorder="1" applyAlignment="1" applyProtection="1">
      <alignment horizontal="center" vertical="center" shrinkToFit="1"/>
      <protection locked="0"/>
    </xf>
    <xf numFmtId="0" fontId="9" fillId="0" borderId="9" xfId="68" applyFont="1" applyFill="1" applyBorder="1" applyAlignment="1" applyProtection="1">
      <alignment horizontal="center" vertical="center" shrinkToFit="1"/>
      <protection locked="0"/>
    </xf>
    <xf numFmtId="0" fontId="9" fillId="0" borderId="8" xfId="68" applyFont="1" applyFill="1" applyBorder="1" applyAlignment="1" applyProtection="1">
      <alignment horizontal="center" vertical="center" shrinkToFit="1"/>
      <protection locked="0"/>
    </xf>
    <xf numFmtId="0" fontId="9" fillId="0" borderId="14" xfId="68" applyFont="1" applyFill="1" applyBorder="1" applyAlignment="1" applyProtection="1">
      <alignment horizontal="left" vertical="center" shrinkToFit="1"/>
      <protection locked="0"/>
    </xf>
    <xf numFmtId="0" fontId="9" fillId="0" borderId="31" xfId="68" applyFont="1" applyFill="1" applyBorder="1" applyAlignment="1" applyProtection="1">
      <alignment horizontal="left" vertical="center" shrinkToFit="1"/>
      <protection locked="0"/>
    </xf>
    <xf numFmtId="0" fontId="6" fillId="0" borderId="31" xfId="58" applyFont="1" applyBorder="1">
      <alignment vertical="center"/>
    </xf>
    <xf numFmtId="0" fontId="6" fillId="0" borderId="0" xfId="57" applyFont="1" applyFill="1">
      <alignment vertical="center"/>
    </xf>
    <xf numFmtId="0" fontId="9" fillId="0" borderId="79" xfId="68" applyFont="1" applyFill="1" applyBorder="1" applyAlignment="1" applyProtection="1">
      <alignment vertical="center" shrinkToFit="1"/>
      <protection locked="0"/>
    </xf>
    <xf numFmtId="0" fontId="8" fillId="0" borderId="18" xfId="65" applyFont="1" applyBorder="1" applyProtection="1">
      <alignment vertical="center"/>
      <protection hidden="1"/>
    </xf>
    <xf numFmtId="0" fontId="6" fillId="0" borderId="0" xfId="65" applyFont="1" applyProtection="1">
      <alignment vertical="center"/>
      <protection hidden="1"/>
    </xf>
    <xf numFmtId="0" fontId="0" fillId="0" borderId="127" xfId="69" applyFont="1" applyFill="1" applyBorder="1" applyAlignment="1">
      <alignment horizontal="center" vertical="center"/>
    </xf>
    <xf numFmtId="0" fontId="0" fillId="0" borderId="128" xfId="69" applyFont="1" applyFill="1" applyBorder="1" applyAlignment="1">
      <alignment horizontal="center" vertical="center"/>
    </xf>
    <xf numFmtId="0" fontId="0" fillId="0" borderId="129" xfId="69" applyFont="1" applyFill="1" applyBorder="1" applyAlignment="1">
      <alignment horizontal="center" vertical="center"/>
    </xf>
    <xf numFmtId="0" fontId="0" fillId="0" borderId="130" xfId="69" applyFont="1" applyFill="1" applyBorder="1" applyAlignment="1">
      <alignment horizontal="center" vertical="center"/>
    </xf>
    <xf numFmtId="0" fontId="0" fillId="0" borderId="131" xfId="69" applyFont="1" applyFill="1" applyBorder="1" applyAlignment="1">
      <alignment horizontal="center" vertical="center"/>
    </xf>
    <xf numFmtId="0" fontId="0" fillId="0" borderId="132" xfId="69" applyFont="1" applyFill="1" applyBorder="1" applyAlignment="1">
      <alignment horizontal="center" vertical="center"/>
    </xf>
    <xf numFmtId="0" fontId="0" fillId="0" borderId="133" xfId="69" applyFont="1" applyFill="1" applyBorder="1" applyAlignment="1">
      <alignment horizontal="center" vertical="center"/>
    </xf>
    <xf numFmtId="0" fontId="0" fillId="0" borderId="134" xfId="69" applyFont="1" applyFill="1" applyBorder="1" applyAlignment="1">
      <alignment horizontal="center" vertical="center"/>
    </xf>
    <xf numFmtId="0" fontId="0" fillId="0" borderId="135" xfId="69" applyFont="1" applyFill="1" applyBorder="1" applyAlignment="1">
      <alignment horizontal="center" vertical="center"/>
    </xf>
    <xf numFmtId="0" fontId="0" fillId="0" borderId="136" xfId="69" applyFont="1" applyFill="1" applyBorder="1" applyAlignment="1">
      <alignment horizontal="center" vertical="center"/>
    </xf>
    <xf numFmtId="0" fontId="0" fillId="0" borderId="137" xfId="69" applyFont="1" applyFill="1" applyBorder="1" applyAlignment="1">
      <alignment horizontal="center" vertical="center"/>
    </xf>
    <xf numFmtId="0" fontId="0" fillId="0" borderId="138" xfId="69" applyFont="1" applyFill="1" applyBorder="1" applyAlignment="1">
      <alignment horizontal="center" vertical="center"/>
    </xf>
    <xf numFmtId="0" fontId="0" fillId="0" borderId="86" xfId="69" applyFont="1" applyFill="1" applyBorder="1" applyAlignment="1">
      <alignment horizontal="center" vertical="center"/>
    </xf>
    <xf numFmtId="0" fontId="0" fillId="0" borderId="0" xfId="69" applyFont="1" applyBorder="1" applyAlignment="1">
      <alignment horizontal="center" vertical="center"/>
    </xf>
    <xf numFmtId="0" fontId="72" fillId="0" borderId="0" xfId="69" applyFont="1" applyBorder="1" applyAlignment="1">
      <alignment horizontal="center" vertical="center"/>
    </xf>
    <xf numFmtId="0" fontId="72" fillId="0" borderId="0" xfId="69" applyFont="1" applyBorder="1" applyAlignment="1">
      <alignment vertical="center"/>
    </xf>
    <xf numFmtId="0" fontId="72" fillId="0" borderId="86" xfId="69" applyFont="1" applyBorder="1" applyAlignment="1">
      <alignment horizontal="center" vertical="center"/>
    </xf>
    <xf numFmtId="0" fontId="72" fillId="0" borderId="86" xfId="69" applyFont="1" applyBorder="1" applyAlignment="1">
      <alignment vertical="center"/>
    </xf>
    <xf numFmtId="0" fontId="9" fillId="0" borderId="36" xfId="68" applyFont="1" applyFill="1" applyBorder="1" applyAlignment="1">
      <alignment vertical="center" shrinkToFit="1"/>
    </xf>
    <xf numFmtId="0" fontId="9" fillId="0" borderId="42" xfId="68" applyFont="1" applyFill="1" applyBorder="1" applyAlignment="1" applyProtection="1">
      <alignment horizontal="left" vertical="center" shrinkToFit="1"/>
      <protection locked="0"/>
    </xf>
    <xf numFmtId="0" fontId="9" fillId="0" borderId="13" xfId="68" applyFont="1" applyFill="1" applyBorder="1" applyAlignment="1" applyProtection="1">
      <alignment horizontal="left" vertical="center" shrinkToFit="1"/>
      <protection locked="0"/>
    </xf>
    <xf numFmtId="0" fontId="9" fillId="0" borderId="12" xfId="68" applyFont="1" applyFill="1" applyBorder="1" applyAlignment="1" applyProtection="1">
      <alignment horizontal="left" vertical="center" shrinkToFit="1"/>
      <protection locked="0"/>
    </xf>
    <xf numFmtId="0" fontId="9" fillId="0" borderId="139" xfId="68" applyFont="1" applyFill="1" applyBorder="1" applyAlignment="1" applyProtection="1">
      <alignment horizontal="center" vertical="center" shrinkToFit="1"/>
      <protection locked="0"/>
    </xf>
    <xf numFmtId="0" fontId="9" fillId="0" borderId="140" xfId="68" applyFont="1" applyFill="1" applyBorder="1" applyAlignment="1" applyProtection="1">
      <alignment horizontal="center" vertical="center" shrinkToFit="1"/>
      <protection locked="0"/>
    </xf>
    <xf numFmtId="0" fontId="9" fillId="0" borderId="141" xfId="68" applyFont="1" applyFill="1" applyBorder="1" applyAlignment="1" applyProtection="1">
      <alignment horizontal="center" vertical="center" shrinkToFit="1"/>
      <protection locked="0"/>
    </xf>
    <xf numFmtId="0" fontId="2" fillId="0" borderId="13" xfId="69" applyFont="1" applyFill="1" applyBorder="1" applyAlignment="1">
      <alignment vertical="center"/>
    </xf>
    <xf numFmtId="0" fontId="0" fillId="0" borderId="44" xfId="69" applyFont="1" applyFill="1" applyBorder="1" applyAlignment="1">
      <alignment vertical="center" wrapText="1"/>
    </xf>
    <xf numFmtId="0" fontId="0" fillId="0" borderId="142" xfId="69" applyFont="1" applyFill="1" applyBorder="1" applyAlignment="1">
      <alignment horizontal="center" vertical="center"/>
    </xf>
    <xf numFmtId="0" fontId="0" fillId="0" borderId="143" xfId="69" applyFont="1" applyFill="1" applyBorder="1" applyAlignment="1">
      <alignment horizontal="center" vertical="center"/>
    </xf>
    <xf numFmtId="0" fontId="0" fillId="0" borderId="144" xfId="69" applyFont="1" applyFill="1" applyBorder="1" applyAlignment="1">
      <alignment horizontal="center" vertical="center"/>
    </xf>
    <xf numFmtId="0" fontId="2" fillId="0" borderId="5" xfId="69" applyFont="1" applyFill="1" applyBorder="1" applyAlignment="1">
      <alignment vertical="center" wrapText="1"/>
    </xf>
    <xf numFmtId="0" fontId="2" fillId="0" borderId="5" xfId="69" applyFont="1" applyFill="1" applyBorder="1" applyAlignment="1">
      <alignment vertical="center"/>
    </xf>
    <xf numFmtId="0" fontId="2" fillId="0" borderId="44" xfId="69" applyFont="1" applyFill="1" applyBorder="1" applyAlignment="1">
      <alignment vertical="center" wrapText="1"/>
    </xf>
    <xf numFmtId="0" fontId="2" fillId="0" borderId="122" xfId="69" applyFont="1" applyFill="1" applyBorder="1" applyAlignment="1">
      <alignment vertical="center" wrapText="1"/>
    </xf>
    <xf numFmtId="0" fontId="2" fillId="0" borderId="35" xfId="69" applyFont="1" applyFill="1" applyBorder="1" applyAlignment="1">
      <alignment vertical="center" wrapText="1"/>
    </xf>
    <xf numFmtId="0" fontId="0" fillId="0" borderId="145" xfId="69" applyFont="1" applyFill="1" applyBorder="1" applyAlignment="1">
      <alignment horizontal="center" vertical="center"/>
    </xf>
    <xf numFmtId="0" fontId="0" fillId="0" borderId="147" xfId="69" applyFont="1" applyFill="1" applyBorder="1" applyAlignment="1">
      <alignment horizontal="center" vertical="center"/>
    </xf>
    <xf numFmtId="0" fontId="9" fillId="0" borderId="148" xfId="68" applyFont="1" applyFill="1" applyBorder="1" applyAlignment="1" applyProtection="1">
      <alignment horizontal="center" vertical="center" shrinkToFit="1"/>
      <protection locked="0"/>
    </xf>
    <xf numFmtId="0" fontId="9" fillId="0" borderId="149" xfId="68" applyFont="1" applyFill="1" applyBorder="1" applyAlignment="1" applyProtection="1">
      <alignment horizontal="center" vertical="center" shrinkToFit="1"/>
      <protection locked="0"/>
    </xf>
    <xf numFmtId="0" fontId="9" fillId="0" borderId="137" xfId="68" applyFont="1" applyFill="1" applyBorder="1" applyAlignment="1" applyProtection="1">
      <alignment horizontal="center" vertical="center" shrinkToFit="1"/>
      <protection locked="0"/>
    </xf>
    <xf numFmtId="0" fontId="9" fillId="0" borderId="15" xfId="68" applyFont="1" applyFill="1" applyBorder="1" applyAlignment="1">
      <alignment vertical="center" shrinkToFit="1"/>
    </xf>
    <xf numFmtId="0" fontId="9" fillId="0" borderId="34" xfId="68" applyFont="1" applyFill="1" applyBorder="1" applyAlignment="1">
      <alignment vertical="center" shrinkToFit="1"/>
    </xf>
    <xf numFmtId="0" fontId="9" fillId="0" borderId="13" xfId="68" applyFont="1" applyFill="1" applyBorder="1" applyAlignment="1">
      <alignment vertical="center" shrinkToFit="1"/>
    </xf>
    <xf numFmtId="0" fontId="9" fillId="0" borderId="3" xfId="68" applyFont="1" applyFill="1" applyBorder="1" applyAlignment="1">
      <alignment vertical="center" shrinkToFit="1"/>
    </xf>
    <xf numFmtId="0" fontId="9" fillId="0" borderId="150" xfId="68" applyFont="1" applyFill="1" applyBorder="1" applyAlignment="1">
      <alignment vertical="center" shrinkToFit="1"/>
    </xf>
    <xf numFmtId="0" fontId="9" fillId="0" borderId="18" xfId="68" applyFont="1" applyFill="1" applyBorder="1" applyAlignment="1">
      <alignment vertical="center" shrinkToFit="1"/>
    </xf>
    <xf numFmtId="0" fontId="9" fillId="0" borderId="151" xfId="68" applyFont="1" applyFill="1" applyBorder="1" applyAlignment="1" applyProtection="1">
      <alignment horizontal="center" vertical="center" shrinkToFit="1"/>
      <protection locked="0"/>
    </xf>
    <xf numFmtId="0" fontId="9" fillId="0" borderId="152" xfId="68" applyFont="1" applyFill="1" applyBorder="1" applyAlignment="1" applyProtection="1">
      <alignment horizontal="center" vertical="center" shrinkToFit="1"/>
      <protection locked="0"/>
    </xf>
    <xf numFmtId="0" fontId="9" fillId="0" borderId="153" xfId="68" applyFont="1" applyFill="1" applyBorder="1" applyAlignment="1" applyProtection="1">
      <alignment horizontal="center" vertical="center" shrinkToFit="1"/>
      <protection locked="0"/>
    </xf>
    <xf numFmtId="0" fontId="0" fillId="0" borderId="154" xfId="69" applyFont="1" applyFill="1" applyBorder="1" applyAlignment="1">
      <alignment horizontal="center" vertical="center"/>
    </xf>
    <xf numFmtId="0" fontId="0" fillId="0" borderId="155" xfId="69" applyFont="1" applyFill="1" applyBorder="1" applyAlignment="1">
      <alignment horizontal="center" vertical="center"/>
    </xf>
    <xf numFmtId="0" fontId="87" fillId="0" borderId="0" xfId="57" applyFont="1">
      <alignment vertical="center"/>
    </xf>
    <xf numFmtId="0" fontId="0" fillId="0" borderId="15" xfId="69" applyFont="1" applyFill="1" applyBorder="1" applyAlignment="1">
      <alignment vertical="center" shrinkToFit="1"/>
    </xf>
    <xf numFmtId="0" fontId="0" fillId="0" borderId="156" xfId="69" applyFont="1" applyFill="1" applyBorder="1" applyAlignment="1">
      <alignment horizontal="center" vertical="center"/>
    </xf>
    <xf numFmtId="0" fontId="71" fillId="0" borderId="1" xfId="68" applyFont="1" applyBorder="1" applyAlignment="1">
      <alignment horizontal="left" vertical="center"/>
    </xf>
    <xf numFmtId="0" fontId="71" fillId="0" borderId="0" xfId="58" applyFont="1">
      <alignment vertical="center"/>
    </xf>
    <xf numFmtId="0" fontId="87" fillId="0" borderId="0" xfId="56" applyFont="1" applyFill="1" applyAlignment="1" applyProtection="1">
      <alignment horizontal="left" vertical="center"/>
      <protection locked="0"/>
    </xf>
    <xf numFmtId="0" fontId="87" fillId="0" borderId="0" xfId="56" applyFont="1" applyFill="1" applyAlignment="1">
      <alignment horizontal="left" vertical="center"/>
    </xf>
    <xf numFmtId="0" fontId="87" fillId="7" borderId="0" xfId="56" applyFont="1" applyFill="1" applyAlignment="1" applyProtection="1">
      <alignment horizontal="left" vertical="center"/>
      <protection locked="0"/>
    </xf>
    <xf numFmtId="0" fontId="89" fillId="0" borderId="0" xfId="0" applyFont="1" applyAlignment="1"/>
    <xf numFmtId="0" fontId="87" fillId="5" borderId="0" xfId="56" applyFont="1" applyFill="1" applyAlignment="1" applyProtection="1">
      <alignment horizontal="left" vertical="center"/>
      <protection locked="0"/>
    </xf>
    <xf numFmtId="0" fontId="48" fillId="0" borderId="0" xfId="71" applyFont="1" applyFill="1" applyAlignment="1">
      <alignment horizontal="left" vertical="center"/>
    </xf>
    <xf numFmtId="0" fontId="35" fillId="0" borderId="0" xfId="71" applyFont="1" applyFill="1" applyAlignment="1">
      <alignment horizontal="left" vertical="center"/>
    </xf>
    <xf numFmtId="0" fontId="55" fillId="0" borderId="0" xfId="71" applyFont="1" applyFill="1" applyAlignment="1" applyProtection="1">
      <alignment horizontal="left" vertical="center"/>
      <protection locked="0"/>
    </xf>
    <xf numFmtId="0" fontId="6" fillId="0" borderId="0" xfId="71" applyFont="1" applyFill="1" applyAlignment="1" applyProtection="1">
      <alignment horizontal="left" vertical="center"/>
      <protection locked="0"/>
    </xf>
    <xf numFmtId="0" fontId="36" fillId="0" borderId="0" xfId="71" applyFont="1" applyFill="1" applyAlignment="1">
      <alignment horizontal="left" vertical="center"/>
    </xf>
    <xf numFmtId="0" fontId="35" fillId="0" borderId="13" xfId="71" applyFont="1" applyFill="1" applyBorder="1" applyAlignment="1">
      <alignment horizontal="left" vertical="center"/>
    </xf>
    <xf numFmtId="0" fontId="35" fillId="0" borderId="15" xfId="71" applyFont="1" applyFill="1" applyBorder="1" applyAlignment="1">
      <alignment horizontal="left" vertical="center"/>
    </xf>
    <xf numFmtId="0" fontId="35" fillId="0" borderId="0" xfId="71" applyFont="1" applyFill="1" applyBorder="1" applyAlignment="1">
      <alignment horizontal="left" vertical="center"/>
    </xf>
    <xf numFmtId="49" fontId="35" fillId="0" borderId="0" xfId="71" applyNumberFormat="1" applyFont="1" applyFill="1" applyBorder="1" applyAlignment="1">
      <alignment horizontal="left" vertical="top"/>
    </xf>
    <xf numFmtId="0" fontId="35" fillId="0" borderId="0" xfId="71" applyFont="1" applyFill="1" applyBorder="1" applyAlignment="1">
      <alignment horizontal="left" vertical="top" wrapText="1"/>
    </xf>
    <xf numFmtId="0" fontId="35" fillId="4" borderId="35" xfId="71" applyFont="1" applyFill="1" applyBorder="1" applyAlignment="1" applyProtection="1">
      <alignment vertical="center"/>
      <protection locked="0"/>
    </xf>
    <xf numFmtId="0" fontId="35" fillId="4" borderId="0" xfId="71" applyFont="1" applyFill="1" applyBorder="1" applyAlignment="1" applyProtection="1">
      <alignment vertical="center"/>
      <protection locked="0"/>
    </xf>
    <xf numFmtId="0" fontId="35" fillId="4" borderId="36" xfId="71" applyFont="1" applyFill="1" applyBorder="1" applyAlignment="1" applyProtection="1">
      <alignment vertical="center"/>
      <protection locked="0"/>
    </xf>
    <xf numFmtId="0" fontId="55" fillId="0" borderId="0" xfId="71" applyFont="1" applyFill="1" applyBorder="1" applyAlignment="1" applyProtection="1">
      <alignment horizontal="left" vertical="center"/>
      <protection locked="0"/>
    </xf>
    <xf numFmtId="0" fontId="6" fillId="0" borderId="0" xfId="71" applyFont="1" applyFill="1" applyBorder="1" applyAlignment="1" applyProtection="1">
      <alignment horizontal="left" vertical="center"/>
      <protection locked="0"/>
    </xf>
    <xf numFmtId="0" fontId="35" fillId="0" borderId="11" xfId="71" applyFont="1" applyFill="1" applyBorder="1" applyAlignment="1">
      <alignment horizontal="left" vertical="center"/>
    </xf>
    <xf numFmtId="49" fontId="35" fillId="0" borderId="11" xfId="71" applyNumberFormat="1" applyFont="1" applyFill="1" applyBorder="1" applyAlignment="1">
      <alignment horizontal="left" vertical="center"/>
    </xf>
    <xf numFmtId="0" fontId="35" fillId="0" borderId="11" xfId="71" applyFont="1" applyFill="1" applyBorder="1" applyAlignment="1">
      <alignment horizontal="left" vertical="top" wrapText="1"/>
    </xf>
    <xf numFmtId="0" fontId="35" fillId="0" borderId="38" xfId="71" applyFont="1" applyFill="1" applyBorder="1" applyAlignment="1">
      <alignment horizontal="left" vertical="top" wrapText="1"/>
    </xf>
    <xf numFmtId="0" fontId="35" fillId="4" borderId="35" xfId="71" applyFont="1" applyFill="1" applyBorder="1" applyAlignment="1" applyProtection="1">
      <alignment horizontal="center" vertical="center"/>
      <protection locked="0"/>
    </xf>
    <xf numFmtId="0" fontId="35" fillId="4" borderId="0" xfId="71" applyFont="1" applyFill="1" applyBorder="1" applyAlignment="1" applyProtection="1">
      <alignment horizontal="center" vertical="center"/>
      <protection locked="0"/>
    </xf>
    <xf numFmtId="0" fontId="35" fillId="4" borderId="36" xfId="71" applyFont="1" applyFill="1" applyBorder="1" applyAlignment="1" applyProtection="1">
      <alignment horizontal="center" vertical="center"/>
      <protection locked="0"/>
    </xf>
    <xf numFmtId="0" fontId="35" fillId="0" borderId="42" xfId="71" applyFont="1" applyFill="1" applyBorder="1" applyAlignment="1">
      <alignment horizontal="left" vertical="center"/>
    </xf>
    <xf numFmtId="49" fontId="35" fillId="0" borderId="13" xfId="71" applyNumberFormat="1" applyFont="1" applyFill="1" applyBorder="1" applyAlignment="1">
      <alignment horizontal="left" vertical="center"/>
    </xf>
    <xf numFmtId="0" fontId="35" fillId="0" borderId="13" xfId="71" applyFont="1" applyFill="1" applyBorder="1" applyAlignment="1">
      <alignment horizontal="left" vertical="top" wrapText="1"/>
    </xf>
    <xf numFmtId="0" fontId="6" fillId="7" borderId="0" xfId="71" applyFont="1" applyFill="1" applyAlignment="1" applyProtection="1">
      <alignment horizontal="left" vertical="center"/>
      <protection locked="0"/>
    </xf>
    <xf numFmtId="49" fontId="35" fillId="0" borderId="0" xfId="71" applyNumberFormat="1" applyFont="1" applyFill="1" applyBorder="1" applyAlignment="1">
      <alignment horizontal="left" vertical="center"/>
    </xf>
    <xf numFmtId="0" fontId="6" fillId="0" borderId="11" xfId="71" applyFont="1" applyFill="1" applyBorder="1" applyAlignment="1">
      <alignment horizontal="left" vertical="center"/>
    </xf>
    <xf numFmtId="49" fontId="6" fillId="0" borderId="11" xfId="71" applyNumberFormat="1" applyFont="1" applyFill="1" applyBorder="1" applyAlignment="1">
      <alignment horizontal="left" vertical="center"/>
    </xf>
    <xf numFmtId="0" fontId="6" fillId="0" borderId="38" xfId="71" applyFont="1" applyFill="1" applyBorder="1" applyAlignment="1">
      <alignment horizontal="left" vertical="center"/>
    </xf>
    <xf numFmtId="0" fontId="6" fillId="4" borderId="35" xfId="71" applyFont="1" applyFill="1" applyBorder="1" applyAlignment="1" applyProtection="1">
      <alignment horizontal="center" vertical="center"/>
      <protection locked="0"/>
    </xf>
    <xf numFmtId="0" fontId="6" fillId="4" borderId="0" xfId="71" applyFont="1" applyFill="1" applyBorder="1" applyAlignment="1" applyProtection="1">
      <alignment horizontal="center" vertical="center"/>
      <protection locked="0"/>
    </xf>
    <xf numFmtId="0" fontId="6" fillId="4" borderId="36" xfId="71" applyFont="1" applyFill="1" applyBorder="1" applyAlignment="1" applyProtection="1">
      <alignment horizontal="center" vertical="center"/>
      <protection locked="0"/>
    </xf>
    <xf numFmtId="0" fontId="6" fillId="0" borderId="15" xfId="71" applyFont="1" applyFill="1" applyBorder="1" applyAlignment="1">
      <alignment horizontal="left" vertical="center"/>
    </xf>
    <xf numFmtId="49" fontId="6" fillId="0" borderId="15" xfId="71" applyNumberFormat="1" applyFont="1" applyFill="1" applyBorder="1" applyAlignment="1">
      <alignment vertical="center"/>
    </xf>
    <xf numFmtId="0" fontId="6" fillId="0" borderId="15" xfId="71" applyFont="1" applyFill="1" applyBorder="1" applyAlignment="1">
      <alignment horizontal="left" vertical="center" wrapText="1"/>
    </xf>
    <xf numFmtId="0" fontId="6" fillId="4" borderId="35" xfId="71" applyFont="1" applyFill="1" applyBorder="1" applyAlignment="1" applyProtection="1">
      <alignment vertical="center"/>
      <protection locked="0"/>
    </xf>
    <xf numFmtId="0" fontId="6" fillId="4" borderId="0" xfId="71" applyFont="1" applyFill="1" applyBorder="1" applyAlignment="1" applyProtection="1">
      <alignment vertical="center"/>
      <protection locked="0"/>
    </xf>
    <xf numFmtId="0" fontId="6" fillId="4" borderId="36" xfId="71" applyFont="1" applyFill="1" applyBorder="1" applyAlignment="1" applyProtection="1">
      <alignment vertical="center"/>
      <protection locked="0"/>
    </xf>
    <xf numFmtId="49" fontId="6" fillId="0" borderId="11" xfId="71" applyNumberFormat="1" applyFont="1" applyFill="1" applyBorder="1" applyAlignment="1">
      <alignment vertical="center"/>
    </xf>
    <xf numFmtId="0" fontId="6" fillId="0" borderId="11" xfId="71" applyFont="1" applyFill="1" applyBorder="1" applyAlignment="1">
      <alignment horizontal="left" vertical="center" wrapText="1"/>
    </xf>
    <xf numFmtId="0" fontId="6" fillId="0" borderId="38" xfId="71" applyFont="1" applyFill="1" applyBorder="1" applyAlignment="1">
      <alignment horizontal="left" vertical="center" wrapText="1"/>
    </xf>
    <xf numFmtId="0" fontId="6" fillId="0" borderId="0" xfId="71" applyFont="1" applyFill="1" applyBorder="1" applyAlignment="1">
      <alignment horizontal="left" vertical="center"/>
    </xf>
    <xf numFmtId="49" fontId="6" fillId="0" borderId="0" xfId="71" applyNumberFormat="1" applyFont="1" applyFill="1" applyBorder="1" applyAlignment="1">
      <alignment horizontal="left" vertical="center"/>
    </xf>
    <xf numFmtId="0" fontId="6" fillId="0" borderId="35" xfId="71" applyFont="1" applyFill="1" applyBorder="1" applyAlignment="1">
      <alignment horizontal="left" vertical="center"/>
    </xf>
    <xf numFmtId="0" fontId="6" fillId="0" borderId="13" xfId="71" applyFont="1" applyFill="1" applyBorder="1" applyAlignment="1">
      <alignment horizontal="left" vertical="center"/>
    </xf>
    <xf numFmtId="0" fontId="6" fillId="0" borderId="0" xfId="71" applyFont="1" applyFill="1" applyBorder="1" applyAlignment="1">
      <alignment horizontal="center" vertical="center"/>
    </xf>
    <xf numFmtId="0" fontId="6" fillId="0" borderId="36" xfId="71" applyFont="1" applyFill="1" applyBorder="1" applyAlignment="1">
      <alignment horizontal="center" vertical="center"/>
    </xf>
    <xf numFmtId="0" fontId="6" fillId="0" borderId="34" xfId="71" applyFont="1" applyFill="1" applyBorder="1" applyAlignment="1">
      <alignment horizontal="left" vertical="center"/>
    </xf>
    <xf numFmtId="0" fontId="6" fillId="0" borderId="33" xfId="71" applyFont="1" applyFill="1" applyBorder="1" applyAlignment="1">
      <alignment horizontal="center" vertical="center"/>
    </xf>
    <xf numFmtId="0" fontId="6" fillId="0" borderId="15" xfId="71" applyFont="1" applyFill="1" applyBorder="1" applyAlignment="1">
      <alignment horizontal="center" vertical="center"/>
    </xf>
    <xf numFmtId="0" fontId="6" fillId="0" borderId="34" xfId="71" applyFont="1" applyFill="1" applyBorder="1" applyAlignment="1">
      <alignment horizontal="center" vertical="center"/>
    </xf>
    <xf numFmtId="0" fontId="6" fillId="0" borderId="35" xfId="71" applyFont="1" applyFill="1" applyBorder="1" applyAlignment="1">
      <alignment horizontal="center" vertical="center"/>
    </xf>
    <xf numFmtId="0" fontId="6" fillId="0" borderId="0" xfId="71" applyFont="1" applyFill="1" applyBorder="1" applyAlignment="1">
      <alignment horizontal="left" vertical="center" wrapText="1"/>
    </xf>
    <xf numFmtId="0" fontId="9" fillId="0" borderId="4" xfId="71" applyFont="1" applyFill="1" applyBorder="1" applyAlignment="1">
      <alignment horizontal="left" vertical="center"/>
    </xf>
    <xf numFmtId="0" fontId="9" fillId="0" borderId="42" xfId="71" applyFont="1" applyFill="1" applyBorder="1" applyAlignment="1">
      <alignment horizontal="left" vertical="center"/>
    </xf>
    <xf numFmtId="0" fontId="9" fillId="0" borderId="13" xfId="71" applyFont="1" applyFill="1" applyBorder="1" applyAlignment="1">
      <alignment horizontal="left" vertical="center"/>
    </xf>
    <xf numFmtId="0" fontId="9" fillId="0" borderId="3" xfId="71" applyFont="1" applyFill="1" applyBorder="1" applyAlignment="1">
      <alignment horizontal="left" vertical="center"/>
    </xf>
    <xf numFmtId="0" fontId="9" fillId="0" borderId="35" xfId="71" applyFont="1" applyFill="1" applyBorder="1" applyAlignment="1">
      <alignment horizontal="center" vertical="center"/>
    </xf>
    <xf numFmtId="0" fontId="9" fillId="0" borderId="0" xfId="71" applyFont="1" applyFill="1" applyBorder="1" applyAlignment="1">
      <alignment horizontal="center" vertical="center"/>
    </xf>
    <xf numFmtId="0" fontId="9" fillId="0" borderId="36" xfId="71" applyFont="1" applyFill="1" applyBorder="1" applyAlignment="1">
      <alignment horizontal="center" vertical="center"/>
    </xf>
    <xf numFmtId="49" fontId="9" fillId="0" borderId="4" xfId="71" applyNumberFormat="1" applyFont="1" applyFill="1" applyBorder="1" applyAlignment="1">
      <alignment horizontal="center" vertical="center"/>
    </xf>
    <xf numFmtId="0" fontId="6" fillId="0" borderId="3" xfId="71" applyFont="1" applyFill="1" applyBorder="1" applyAlignment="1">
      <alignment vertical="center"/>
    </xf>
    <xf numFmtId="0" fontId="6" fillId="0" borderId="42" xfId="71" applyFont="1" applyFill="1" applyBorder="1" applyAlignment="1">
      <alignment vertical="top" wrapText="1"/>
    </xf>
    <xf numFmtId="0" fontId="6" fillId="0" borderId="13" xfId="71" applyFont="1" applyFill="1" applyBorder="1" applyAlignment="1">
      <alignment vertical="top" wrapText="1"/>
    </xf>
    <xf numFmtId="0" fontId="6" fillId="0" borderId="3" xfId="71" applyFont="1" applyFill="1" applyBorder="1" applyAlignment="1">
      <alignment vertical="top" wrapText="1"/>
    </xf>
    <xf numFmtId="0" fontId="6" fillId="0" borderId="35" xfId="71" applyFont="1" applyFill="1" applyBorder="1">
      <alignment vertical="center"/>
    </xf>
    <xf numFmtId="0" fontId="6" fillId="0" borderId="0" xfId="71" applyFont="1" applyFill="1" applyBorder="1">
      <alignment vertical="center"/>
    </xf>
    <xf numFmtId="0" fontId="6" fillId="0" borderId="36" xfId="71" applyFont="1" applyFill="1" applyBorder="1">
      <alignment vertical="center"/>
    </xf>
    <xf numFmtId="0" fontId="6" fillId="0" borderId="0" xfId="71" applyFont="1" applyFill="1" applyAlignment="1">
      <alignment horizontal="left" vertical="center"/>
    </xf>
    <xf numFmtId="0" fontId="6" fillId="0" borderId="37" xfId="71" applyFont="1" applyFill="1" applyBorder="1" applyAlignment="1">
      <alignment horizontal="left" vertical="center"/>
    </xf>
    <xf numFmtId="0" fontId="6" fillId="0" borderId="35" xfId="71" applyFont="1" applyFill="1" applyBorder="1" applyAlignment="1" applyProtection="1">
      <alignment vertical="center"/>
      <protection locked="0"/>
    </xf>
    <xf numFmtId="0" fontId="6" fillId="0" borderId="0" xfId="71" applyFont="1" applyFill="1" applyBorder="1" applyAlignment="1" applyProtection="1">
      <alignment vertical="center"/>
      <protection locked="0"/>
    </xf>
    <xf numFmtId="0" fontId="6" fillId="0" borderId="36" xfId="71" applyFont="1" applyFill="1" applyBorder="1" applyAlignment="1" applyProtection="1">
      <alignment vertical="center"/>
      <protection locked="0"/>
    </xf>
    <xf numFmtId="0" fontId="38" fillId="0" borderId="0" xfId="71" applyFont="1" applyFill="1" applyBorder="1" applyAlignment="1">
      <alignment horizontal="left" vertical="center"/>
    </xf>
    <xf numFmtId="0" fontId="6" fillId="0" borderId="0" xfId="71" applyFont="1" applyFill="1" applyBorder="1" applyAlignment="1">
      <alignment vertical="center"/>
    </xf>
    <xf numFmtId="0" fontId="9" fillId="0" borderId="0" xfId="71" applyFont="1" applyFill="1" applyBorder="1" applyAlignment="1">
      <alignment vertical="center"/>
    </xf>
    <xf numFmtId="0" fontId="35" fillId="4" borderId="0" xfId="71" applyFont="1" applyFill="1" applyAlignment="1" applyProtection="1">
      <alignment horizontal="left" vertical="center"/>
      <protection locked="0"/>
    </xf>
    <xf numFmtId="0" fontId="39" fillId="0" borderId="11" xfId="71" applyFont="1" applyFill="1" applyBorder="1" applyAlignment="1" applyProtection="1">
      <alignment horizontal="center" vertical="center"/>
      <protection locked="0" hidden="1"/>
    </xf>
    <xf numFmtId="0" fontId="34" fillId="0" borderId="0" xfId="71" applyFont="1" applyFill="1" applyAlignment="1">
      <alignment horizontal="left" vertical="top"/>
    </xf>
    <xf numFmtId="0" fontId="35" fillId="0" borderId="0" xfId="71" applyFont="1" applyFill="1" applyAlignment="1" applyProtection="1">
      <alignment horizontal="left" vertical="center"/>
      <protection locked="0"/>
    </xf>
    <xf numFmtId="0" fontId="36" fillId="0" borderId="0" xfId="71" applyFont="1" applyFill="1" applyAlignment="1">
      <alignment horizontal="center" vertical="center" wrapText="1"/>
    </xf>
    <xf numFmtId="0" fontId="39" fillId="0" borderId="0" xfId="71" applyFont="1" applyFill="1" applyBorder="1" applyAlignment="1" applyProtection="1">
      <alignment horizontal="center" vertical="center"/>
      <protection locked="0" hidden="1"/>
    </xf>
    <xf numFmtId="0" fontId="6" fillId="6" borderId="0" xfId="71" applyFont="1" applyFill="1" applyBorder="1" applyAlignment="1" applyProtection="1">
      <alignment vertical="center"/>
      <protection locked="0"/>
    </xf>
    <xf numFmtId="0" fontId="6" fillId="0" borderId="4" xfId="71" applyFont="1" applyFill="1" applyBorder="1" applyAlignment="1">
      <alignment horizontal="center" vertical="center"/>
    </xf>
    <xf numFmtId="0" fontId="6" fillId="0" borderId="3" xfId="71" applyFont="1" applyFill="1" applyBorder="1" applyAlignment="1">
      <alignment horizontal="center" vertical="center"/>
    </xf>
    <xf numFmtId="0" fontId="6" fillId="0" borderId="0" xfId="71" applyFont="1" applyFill="1" applyBorder="1" applyAlignment="1">
      <alignment horizontal="center" vertical="center" wrapText="1"/>
    </xf>
    <xf numFmtId="0" fontId="6" fillId="0" borderId="0" xfId="71" applyFont="1" applyFill="1" applyBorder="1" applyAlignment="1" applyProtection="1">
      <alignment horizontal="center" vertical="center"/>
      <protection locked="0"/>
    </xf>
    <xf numFmtId="0" fontId="6" fillId="0" borderId="33" xfId="71" applyFont="1" applyFill="1" applyBorder="1" applyAlignment="1">
      <alignment horizontal="left" vertical="center"/>
    </xf>
    <xf numFmtId="0" fontId="6" fillId="4" borderId="15" xfId="71" applyFont="1" applyFill="1" applyBorder="1" applyAlignment="1" applyProtection="1">
      <alignment vertical="center"/>
      <protection locked="0"/>
    </xf>
    <xf numFmtId="0" fontId="6" fillId="4" borderId="34" xfId="71" applyFont="1" applyFill="1" applyBorder="1" applyAlignment="1" applyProtection="1">
      <alignment vertical="center"/>
      <protection locked="0"/>
    </xf>
    <xf numFmtId="0" fontId="6" fillId="5" borderId="0" xfId="71" applyFont="1" applyFill="1" applyAlignment="1" applyProtection="1">
      <alignment horizontal="left" vertical="center"/>
      <protection locked="0"/>
    </xf>
    <xf numFmtId="0" fontId="6" fillId="6" borderId="0" xfId="71" applyFont="1" applyFill="1" applyBorder="1" applyAlignment="1">
      <alignment horizontal="left" vertical="center"/>
    </xf>
    <xf numFmtId="0" fontId="6" fillId="6" borderId="36" xfId="71" applyFont="1" applyFill="1" applyBorder="1" applyAlignment="1">
      <alignment horizontal="left" vertical="center"/>
    </xf>
    <xf numFmtId="0" fontId="6" fillId="6" borderId="11" xfId="71" applyFont="1" applyFill="1" applyBorder="1" applyAlignment="1">
      <alignment horizontal="left" vertical="center"/>
    </xf>
    <xf numFmtId="0" fontId="6" fillId="6" borderId="38" xfId="71" applyFont="1" applyFill="1" applyBorder="1" applyAlignment="1">
      <alignment horizontal="left" vertical="center"/>
    </xf>
    <xf numFmtId="0" fontId="6" fillId="0" borderId="0" xfId="71" applyFont="1" applyAlignment="1">
      <alignment horizontal="left" vertical="center"/>
    </xf>
    <xf numFmtId="0" fontId="6" fillId="0" borderId="0" xfId="71" applyFont="1" applyAlignment="1">
      <alignment vertical="center"/>
    </xf>
    <xf numFmtId="0" fontId="6" fillId="0" borderId="0" xfId="71" applyFont="1" applyFill="1" applyAlignment="1">
      <alignment vertical="center"/>
    </xf>
    <xf numFmtId="0" fontId="6" fillId="0" borderId="0" xfId="71" applyFont="1" applyFill="1" applyAlignment="1">
      <alignment vertical="top" wrapText="1"/>
    </xf>
    <xf numFmtId="0" fontId="35" fillId="0" borderId="0" xfId="71" applyFont="1" applyFill="1" applyBorder="1" applyAlignment="1" applyProtection="1">
      <alignment horizontal="left" vertical="center"/>
      <protection locked="0"/>
    </xf>
    <xf numFmtId="0" fontId="0" fillId="0" borderId="88" xfId="69" applyFont="1" applyFill="1" applyBorder="1" applyAlignment="1">
      <alignment horizontal="center" vertical="center"/>
    </xf>
    <xf numFmtId="0" fontId="0" fillId="0" borderId="25" xfId="69" applyFont="1" applyFill="1" applyBorder="1" applyAlignment="1">
      <alignment horizontal="center" vertical="center"/>
    </xf>
    <xf numFmtId="0" fontId="0" fillId="0" borderId="89" xfId="69" applyFont="1" applyFill="1" applyBorder="1" applyAlignment="1">
      <alignment horizontal="center" vertical="center"/>
    </xf>
    <xf numFmtId="0" fontId="0" fillId="0" borderId="26" xfId="69" applyFont="1" applyFill="1" applyBorder="1" applyAlignment="1">
      <alignment horizontal="center" vertical="center"/>
    </xf>
    <xf numFmtId="0" fontId="0" fillId="0" borderId="36" xfId="69" applyFont="1" applyFill="1" applyBorder="1" applyAlignment="1">
      <alignment horizontal="center" vertical="center"/>
    </xf>
    <xf numFmtId="0" fontId="0" fillId="0" borderId="127" xfId="69" applyFont="1" applyFill="1" applyBorder="1" applyAlignment="1">
      <alignment horizontal="center" vertical="center"/>
    </xf>
    <xf numFmtId="0" fontId="0" fillId="0" borderId="122" xfId="69" applyFont="1" applyFill="1" applyBorder="1" applyAlignment="1">
      <alignment horizontal="center" vertical="center"/>
    </xf>
    <xf numFmtId="0" fontId="0" fillId="0" borderId="86" xfId="69" applyFont="1" applyBorder="1" applyAlignment="1">
      <alignment vertical="center"/>
    </xf>
    <xf numFmtId="0" fontId="2" fillId="0" borderId="39" xfId="69" applyFont="1" applyFill="1" applyBorder="1" applyAlignment="1">
      <alignment vertical="center" shrinkToFit="1"/>
    </xf>
    <xf numFmtId="0" fontId="0" fillId="0" borderId="234" xfId="69" applyFont="1" applyFill="1" applyBorder="1" applyAlignment="1">
      <alignment horizontal="center" vertical="center"/>
    </xf>
    <xf numFmtId="0" fontId="0" fillId="0" borderId="45" xfId="69" applyFont="1" applyFill="1" applyBorder="1" applyAlignment="1">
      <alignment vertical="center" wrapText="1"/>
    </xf>
    <xf numFmtId="0" fontId="0" fillId="0" borderId="235" xfId="69" applyFont="1" applyFill="1" applyBorder="1" applyAlignment="1">
      <alignment horizontal="center" vertical="center"/>
    </xf>
    <xf numFmtId="0" fontId="1" fillId="0" borderId="5" xfId="69" applyFont="1" applyFill="1" applyBorder="1" applyAlignment="1">
      <alignment vertical="center" wrapText="1"/>
    </xf>
    <xf numFmtId="0" fontId="91" fillId="0" borderId="76" xfId="69" applyFont="1" applyFill="1" applyBorder="1" applyAlignment="1">
      <alignment horizontal="center" vertical="center"/>
    </xf>
    <xf numFmtId="0" fontId="91" fillId="0" borderId="63" xfId="69" applyFont="1" applyFill="1" applyBorder="1" applyAlignment="1">
      <alignment horizontal="center" vertical="center"/>
    </xf>
    <xf numFmtId="0" fontId="91" fillId="0" borderId="60" xfId="69" applyFont="1" applyFill="1" applyBorder="1" applyAlignment="1">
      <alignment horizontal="center" vertical="center"/>
    </xf>
    <xf numFmtId="0" fontId="91" fillId="0" borderId="116" xfId="69" applyFont="1" applyFill="1" applyBorder="1" applyAlignment="1">
      <alignment horizontal="center" vertical="center"/>
    </xf>
    <xf numFmtId="0" fontId="91" fillId="0" borderId="121" xfId="69" applyFont="1" applyFill="1" applyBorder="1" applyAlignment="1">
      <alignment horizontal="center" vertical="center"/>
    </xf>
    <xf numFmtId="0" fontId="91" fillId="0" borderId="115" xfId="69" applyFont="1" applyFill="1" applyBorder="1" applyAlignment="1">
      <alignment horizontal="center" vertical="center"/>
    </xf>
    <xf numFmtId="0" fontId="91" fillId="0" borderId="102" xfId="69" applyFont="1" applyFill="1" applyBorder="1" applyAlignment="1">
      <alignment horizontal="center" vertical="center"/>
    </xf>
    <xf numFmtId="0" fontId="91" fillId="0" borderId="118" xfId="69" applyFont="1" applyFill="1" applyBorder="1" applyAlignment="1">
      <alignment horizontal="center" vertical="center"/>
    </xf>
    <xf numFmtId="0" fontId="9" fillId="0" borderId="35" xfId="68" applyFont="1" applyFill="1" applyBorder="1" applyAlignment="1" applyProtection="1">
      <alignment horizontal="center" vertical="center" shrinkToFit="1"/>
      <protection locked="0"/>
    </xf>
    <xf numFmtId="0" fontId="9" fillId="0" borderId="0" xfId="68" applyFont="1" applyFill="1" applyBorder="1" applyAlignment="1" applyProtection="1">
      <alignment horizontal="center" vertical="center" shrinkToFit="1"/>
      <protection locked="0"/>
    </xf>
    <xf numFmtId="0" fontId="9" fillId="0" borderId="31" xfId="68" applyFont="1" applyFill="1" applyBorder="1" applyAlignment="1" applyProtection="1">
      <alignment horizontal="center" vertical="center" shrinkToFit="1"/>
      <protection locked="0"/>
    </xf>
    <xf numFmtId="0" fontId="9" fillId="0" borderId="37" xfId="68" applyFont="1" applyFill="1" applyBorder="1" applyAlignment="1" applyProtection="1">
      <alignment horizontal="center" vertical="center" shrinkToFit="1"/>
      <protection locked="0"/>
    </xf>
    <xf numFmtId="0" fontId="9" fillId="0" borderId="11" xfId="68" applyFont="1" applyFill="1" applyBorder="1" applyAlignment="1" applyProtection="1">
      <alignment horizontal="center" vertical="center" shrinkToFit="1"/>
      <protection locked="0"/>
    </xf>
    <xf numFmtId="0" fontId="9" fillId="0" borderId="10" xfId="68" applyFont="1" applyFill="1" applyBorder="1" applyAlignment="1" applyProtection="1">
      <alignment horizontal="center" vertical="center" shrinkToFit="1"/>
      <protection locked="0"/>
    </xf>
    <xf numFmtId="0" fontId="9" fillId="0" borderId="139" xfId="68" applyFont="1" applyFill="1" applyBorder="1" applyAlignment="1" applyProtection="1">
      <alignment horizontal="center" vertical="center" shrinkToFit="1"/>
      <protection locked="0"/>
    </xf>
    <xf numFmtId="0" fontId="9" fillId="0" borderId="140" xfId="68" applyFont="1" applyFill="1" applyBorder="1" applyAlignment="1" applyProtection="1">
      <alignment horizontal="center" vertical="center" shrinkToFit="1"/>
      <protection locked="0"/>
    </xf>
    <xf numFmtId="0" fontId="9" fillId="0" borderId="141" xfId="68" applyFont="1" applyFill="1" applyBorder="1" applyAlignment="1" applyProtection="1">
      <alignment horizontal="center" vertical="center" shrinkToFit="1"/>
      <protection locked="0"/>
    </xf>
    <xf numFmtId="0" fontId="9" fillId="0" borderId="0" xfId="68" applyFont="1" applyFill="1" applyBorder="1" applyAlignment="1" applyProtection="1">
      <alignment horizontal="left" vertical="center" shrinkToFit="1"/>
      <protection locked="0"/>
    </xf>
    <xf numFmtId="0" fontId="9" fillId="0" borderId="36" xfId="68" applyFont="1" applyFill="1" applyBorder="1" applyAlignment="1" applyProtection="1">
      <alignment horizontal="left" vertical="center" shrinkToFit="1"/>
      <protection locked="0"/>
    </xf>
    <xf numFmtId="0" fontId="8" fillId="0" borderId="79" xfId="68" applyFont="1" applyFill="1" applyBorder="1" applyAlignment="1">
      <alignment horizontal="center" vertical="center" textRotation="255" shrinkToFit="1"/>
    </xf>
    <xf numFmtId="0" fontId="9" fillId="0" borderId="0" xfId="68" applyFont="1" applyAlignment="1">
      <alignment horizontal="left" vertical="center" wrapText="1"/>
    </xf>
    <xf numFmtId="0" fontId="7" fillId="0" borderId="0" xfId="68" applyFont="1" applyBorder="1" applyAlignment="1">
      <alignment horizontal="center" vertical="center"/>
    </xf>
    <xf numFmtId="0" fontId="6" fillId="44" borderId="0" xfId="73" applyFont="1" applyFill="1" applyBorder="1" applyAlignment="1">
      <alignment vertical="center" shrinkToFit="1"/>
    </xf>
    <xf numFmtId="0" fontId="93" fillId="44" borderId="0" xfId="73" applyFont="1" applyFill="1" applyBorder="1">
      <alignment vertical="center"/>
    </xf>
    <xf numFmtId="0" fontId="91" fillId="44" borderId="0" xfId="48" applyFont="1" applyFill="1">
      <alignment vertical="center"/>
    </xf>
    <xf numFmtId="0" fontId="6" fillId="44" borderId="0" xfId="48" applyFont="1" applyFill="1" applyBorder="1" applyAlignment="1">
      <alignment vertical="center" shrinkToFit="1"/>
    </xf>
    <xf numFmtId="0" fontId="94" fillId="44" borderId="0" xfId="73" applyFont="1" applyFill="1" applyBorder="1">
      <alignment vertical="center"/>
    </xf>
    <xf numFmtId="0" fontId="95" fillId="44" borderId="0" xfId="73" applyFont="1" applyFill="1" applyBorder="1">
      <alignment vertical="center"/>
    </xf>
    <xf numFmtId="0" fontId="8" fillId="0" borderId="79" xfId="68" applyFont="1" applyFill="1" applyBorder="1" applyAlignment="1">
      <alignment vertical="center" textRotation="255" shrinkToFit="1"/>
    </xf>
    <xf numFmtId="0" fontId="8" fillId="0" borderId="18" xfId="68" applyFont="1" applyFill="1" applyBorder="1" applyAlignment="1">
      <alignment vertical="center" textRotation="255" shrinkToFit="1"/>
    </xf>
    <xf numFmtId="0" fontId="96" fillId="0" borderId="79" xfId="66" applyFont="1" applyFill="1" applyBorder="1" applyAlignment="1" applyProtection="1">
      <alignment horizontal="center" vertical="center" shrinkToFit="1"/>
      <protection locked="0"/>
    </xf>
    <xf numFmtId="0" fontId="9" fillId="0" borderId="35" xfId="68" applyFont="1" applyFill="1" applyBorder="1" applyAlignment="1" applyProtection="1">
      <alignment horizontal="center" vertical="center" shrinkToFit="1"/>
      <protection locked="0"/>
    </xf>
    <xf numFmtId="0" fontId="9" fillId="0" borderId="15" xfId="68" applyFont="1" applyFill="1" applyBorder="1" applyAlignment="1" applyProtection="1">
      <alignment horizontal="center" vertical="center" shrinkToFit="1"/>
      <protection locked="0"/>
    </xf>
    <xf numFmtId="0" fontId="9" fillId="0" borderId="0" xfId="68" applyFont="1" applyFill="1" applyBorder="1" applyAlignment="1" applyProtection="1">
      <alignment horizontal="center" vertical="center" shrinkToFit="1"/>
      <protection locked="0"/>
    </xf>
    <xf numFmtId="0" fontId="9" fillId="0" borderId="14" xfId="68" applyFont="1" applyFill="1" applyBorder="1" applyAlignment="1" applyProtection="1">
      <alignment horizontal="center" vertical="center" shrinkToFit="1"/>
      <protection locked="0"/>
    </xf>
    <xf numFmtId="0" fontId="9" fillId="0" borderId="30" xfId="68" applyFont="1" applyFill="1" applyBorder="1" applyAlignment="1" applyProtection="1">
      <alignment horizontal="center" vertical="center" shrinkToFit="1"/>
      <protection locked="0"/>
    </xf>
    <xf numFmtId="0" fontId="9" fillId="0" borderId="86" xfId="68" applyFont="1" applyFill="1" applyBorder="1" applyAlignment="1" applyProtection="1">
      <alignment horizontal="center" vertical="center" shrinkToFit="1"/>
      <protection locked="0"/>
    </xf>
    <xf numFmtId="0" fontId="8" fillId="0" borderId="79" xfId="68" applyFont="1" applyFill="1" applyBorder="1" applyAlignment="1">
      <alignment horizontal="center" vertical="center" textRotation="255" shrinkToFit="1"/>
    </xf>
    <xf numFmtId="0" fontId="9" fillId="0" borderId="31" xfId="68" applyFont="1" applyFill="1" applyBorder="1" applyAlignment="1" applyProtection="1">
      <alignment horizontal="center" vertical="center" shrinkToFit="1"/>
      <protection locked="0"/>
    </xf>
    <xf numFmtId="0" fontId="9" fillId="0" borderId="77" xfId="68" applyFont="1" applyFill="1" applyBorder="1" applyAlignment="1" applyProtection="1">
      <alignment horizontal="center" vertical="center" shrinkToFit="1"/>
      <protection locked="0"/>
    </xf>
    <xf numFmtId="0" fontId="9" fillId="0" borderId="16" xfId="68" applyFont="1" applyFill="1" applyBorder="1" applyAlignment="1" applyProtection="1">
      <alignment horizontal="center" vertical="center" shrinkToFit="1"/>
      <protection locked="0"/>
    </xf>
    <xf numFmtId="0" fontId="8" fillId="0" borderId="54" xfId="68" applyFont="1" applyFill="1" applyBorder="1" applyAlignment="1">
      <alignment horizontal="center" vertical="center" textRotation="255" shrinkToFit="1"/>
    </xf>
    <xf numFmtId="0" fontId="9" fillId="0" borderId="1" xfId="68" applyFont="1" applyBorder="1" applyAlignment="1">
      <alignment horizontal="left" vertical="center" wrapText="1"/>
    </xf>
    <xf numFmtId="0" fontId="8" fillId="0" borderId="23" xfId="68" applyFont="1" applyFill="1" applyBorder="1" applyAlignment="1">
      <alignment horizontal="center" vertical="center" textRotation="255" shrinkToFit="1"/>
    </xf>
    <xf numFmtId="0" fontId="18" fillId="0" borderId="0" xfId="48" applyFont="1" applyAlignment="1">
      <alignment vertical="center" wrapText="1"/>
    </xf>
    <xf numFmtId="0" fontId="18" fillId="0" borderId="0" xfId="48" applyFont="1" applyAlignment="1">
      <alignment horizontal="center"/>
    </xf>
    <xf numFmtId="0" fontId="49" fillId="0" borderId="0" xfId="48" applyFont="1" applyAlignment="1">
      <alignment horizontal="left" vertical="center" shrinkToFit="1"/>
    </xf>
    <xf numFmtId="0" fontId="17" fillId="0" borderId="0" xfId="66" applyFont="1" applyAlignment="1">
      <alignment horizontal="center" vertical="center"/>
    </xf>
    <xf numFmtId="0" fontId="20" fillId="0" borderId="0" xfId="66" applyFont="1" applyAlignment="1">
      <alignment horizontal="center" vertical="center"/>
    </xf>
    <xf numFmtId="0" fontId="18" fillId="0" borderId="0" xfId="48" applyFont="1" applyAlignment="1">
      <alignment horizontal="left" vertical="center" wrapText="1"/>
    </xf>
    <xf numFmtId="0" fontId="0" fillId="0" borderId="0" xfId="48" applyFont="1" applyAlignment="1">
      <alignment vertical="center" wrapText="1"/>
    </xf>
    <xf numFmtId="0" fontId="0" fillId="8" borderId="159" xfId="69" applyFont="1" applyFill="1" applyBorder="1" applyAlignment="1">
      <alignment horizontal="center" vertical="center" wrapText="1"/>
    </xf>
    <xf numFmtId="0" fontId="0" fillId="8" borderId="88" xfId="69" applyFont="1" applyFill="1" applyBorder="1" applyAlignment="1">
      <alignment horizontal="center" vertical="center" wrapText="1"/>
    </xf>
    <xf numFmtId="0" fontId="0" fillId="8" borderId="84" xfId="69" applyFont="1" applyFill="1" applyBorder="1" applyAlignment="1">
      <alignment horizontal="center" vertical="center" wrapText="1"/>
    </xf>
    <xf numFmtId="0" fontId="0" fillId="8" borderId="35" xfId="69" applyFont="1" applyFill="1" applyBorder="1" applyAlignment="1">
      <alignment horizontal="center" vertical="center" wrapText="1"/>
    </xf>
    <xf numFmtId="0" fontId="0" fillId="8" borderId="46" xfId="69" applyFont="1" applyFill="1" applyBorder="1" applyAlignment="1">
      <alignment horizontal="center" vertical="center" wrapText="1"/>
    </xf>
    <xf numFmtId="0" fontId="0" fillId="8" borderId="6" xfId="69" applyFont="1" applyFill="1" applyBorder="1" applyAlignment="1">
      <alignment horizontal="center" vertical="center" wrapText="1"/>
    </xf>
    <xf numFmtId="0" fontId="0" fillId="8" borderId="166" xfId="69" applyFont="1" applyFill="1" applyBorder="1" applyAlignment="1">
      <alignment horizontal="center" vertical="center" wrapText="1"/>
    </xf>
    <xf numFmtId="0" fontId="0" fillId="8" borderId="47" xfId="69" applyFont="1" applyFill="1" applyBorder="1" applyAlignment="1">
      <alignment horizontal="center" vertical="center" wrapText="1"/>
    </xf>
    <xf numFmtId="0" fontId="0" fillId="8" borderId="4" xfId="69" applyFont="1" applyFill="1" applyBorder="1" applyAlignment="1">
      <alignment horizontal="center" vertical="center" wrapText="1"/>
    </xf>
    <xf numFmtId="0" fontId="0" fillId="8" borderId="43" xfId="69" applyFont="1" applyFill="1" applyBorder="1" applyAlignment="1">
      <alignment horizontal="center" vertical="center" wrapText="1"/>
    </xf>
    <xf numFmtId="0" fontId="0" fillId="8" borderId="157" xfId="69" applyFont="1" applyFill="1" applyBorder="1" applyAlignment="1">
      <alignment horizontal="center" vertical="center" wrapText="1"/>
    </xf>
    <xf numFmtId="0" fontId="0" fillId="8" borderId="89" xfId="69" applyFont="1" applyFill="1" applyBorder="1" applyAlignment="1">
      <alignment horizontal="center" vertical="center" wrapText="1"/>
    </xf>
    <xf numFmtId="0" fontId="0" fillId="8" borderId="165" xfId="69" applyFont="1" applyFill="1" applyBorder="1" applyAlignment="1">
      <alignment horizontal="center" vertical="center" wrapText="1"/>
    </xf>
    <xf numFmtId="0" fontId="0" fillId="8" borderId="49" xfId="69" applyFont="1" applyFill="1" applyBorder="1" applyAlignment="1">
      <alignment horizontal="center" vertical="center" wrapText="1"/>
    </xf>
    <xf numFmtId="0" fontId="0" fillId="8" borderId="3" xfId="69" applyFont="1" applyFill="1" applyBorder="1" applyAlignment="1">
      <alignment horizontal="center" vertical="center" wrapText="1"/>
    </xf>
    <xf numFmtId="0" fontId="0" fillId="8" borderId="34" xfId="69" applyFont="1" applyFill="1" applyBorder="1" applyAlignment="1">
      <alignment horizontal="center" vertical="center" wrapText="1"/>
    </xf>
    <xf numFmtId="0" fontId="0" fillId="8" borderId="161" xfId="69" applyFont="1" applyFill="1" applyBorder="1" applyAlignment="1">
      <alignment horizontal="center" vertical="center" wrapText="1"/>
    </xf>
    <xf numFmtId="0" fontId="0" fillId="8" borderId="48" xfId="69" applyFont="1" applyFill="1" applyBorder="1" applyAlignment="1">
      <alignment horizontal="center" vertical="center" wrapText="1"/>
    </xf>
    <xf numFmtId="0" fontId="0" fillId="8" borderId="5" xfId="69" applyFont="1" applyFill="1" applyBorder="1" applyAlignment="1">
      <alignment horizontal="center" vertical="center" wrapText="1"/>
    </xf>
    <xf numFmtId="0" fontId="0" fillId="8" borderId="162" xfId="69" applyFont="1" applyFill="1" applyBorder="1" applyAlignment="1">
      <alignment horizontal="center" vertical="center" wrapText="1"/>
    </xf>
    <xf numFmtId="0" fontId="0" fillId="8" borderId="160" xfId="69" applyFont="1" applyFill="1" applyBorder="1" applyAlignment="1">
      <alignment horizontal="center" vertical="center" wrapText="1"/>
    </xf>
    <xf numFmtId="0" fontId="0" fillId="8" borderId="42" xfId="69" applyFont="1" applyFill="1" applyBorder="1" applyAlignment="1">
      <alignment horizontal="center" vertical="center" wrapText="1"/>
    </xf>
    <xf numFmtId="0" fontId="0" fillId="8" borderId="33" xfId="69" applyFont="1" applyFill="1" applyBorder="1" applyAlignment="1">
      <alignment horizontal="center" vertical="center" wrapText="1"/>
    </xf>
    <xf numFmtId="0" fontId="0" fillId="2" borderId="47" xfId="69" applyFont="1" applyFill="1" applyBorder="1" applyAlignment="1">
      <alignment horizontal="center" vertical="center" wrapText="1"/>
    </xf>
    <xf numFmtId="0" fontId="0" fillId="2" borderId="4" xfId="69" applyFont="1" applyFill="1" applyBorder="1" applyAlignment="1">
      <alignment horizontal="center" vertical="center" wrapText="1"/>
    </xf>
    <xf numFmtId="0" fontId="0" fillId="2" borderId="57" xfId="69" applyFont="1" applyFill="1" applyBorder="1" applyAlignment="1">
      <alignment horizontal="center" vertical="center" wrapText="1"/>
    </xf>
    <xf numFmtId="0" fontId="0" fillId="2" borderId="159" xfId="69" applyFont="1" applyFill="1" applyBorder="1" applyAlignment="1">
      <alignment horizontal="center" vertical="center" wrapText="1"/>
    </xf>
    <xf numFmtId="0" fontId="0" fillId="2" borderId="88" xfId="69" applyFont="1" applyFill="1" applyBorder="1" applyAlignment="1">
      <alignment horizontal="center" vertical="center" wrapText="1"/>
    </xf>
    <xf numFmtId="0" fontId="0" fillId="2" borderId="84" xfId="69" applyFont="1" applyFill="1" applyBorder="1" applyAlignment="1">
      <alignment horizontal="center" vertical="center" wrapText="1"/>
    </xf>
    <xf numFmtId="0" fontId="0" fillId="2" borderId="35" xfId="69" applyFont="1" applyFill="1" applyBorder="1" applyAlignment="1">
      <alignment horizontal="center" vertical="center" wrapText="1"/>
    </xf>
    <xf numFmtId="0" fontId="0" fillId="2" borderId="46" xfId="69" applyFont="1" applyFill="1" applyBorder="1" applyAlignment="1">
      <alignment horizontal="center" vertical="center" wrapText="1"/>
    </xf>
    <xf numFmtId="0" fontId="0" fillId="2" borderId="6" xfId="69" applyFont="1" applyFill="1" applyBorder="1" applyAlignment="1">
      <alignment horizontal="center" vertical="center" wrapText="1"/>
    </xf>
    <xf numFmtId="0" fontId="0" fillId="2" borderId="56" xfId="69" applyFont="1" applyFill="1" applyBorder="1" applyAlignment="1">
      <alignment horizontal="center" vertical="center" wrapText="1"/>
    </xf>
    <xf numFmtId="0" fontId="74" fillId="8" borderId="163" xfId="69" applyFont="1" applyFill="1" applyBorder="1" applyAlignment="1">
      <alignment horizontal="center" vertical="center" wrapText="1"/>
    </xf>
    <xf numFmtId="0" fontId="74" fillId="8" borderId="79" xfId="69" applyFont="1" applyFill="1" applyBorder="1" applyAlignment="1">
      <alignment horizontal="center" vertical="center" wrapText="1"/>
    </xf>
    <xf numFmtId="0" fontId="0" fillId="0" borderId="164" xfId="69" applyFont="1" applyFill="1" applyBorder="1" applyAlignment="1">
      <alignment horizontal="center" vertical="center" wrapText="1"/>
    </xf>
    <xf numFmtId="0" fontId="0" fillId="0" borderId="88" xfId="69" applyFont="1" applyFill="1" applyBorder="1" applyAlignment="1">
      <alignment horizontal="center" vertical="center" wrapText="1"/>
    </xf>
    <xf numFmtId="0" fontId="0" fillId="0" borderId="81" xfId="69" applyFont="1" applyFill="1" applyBorder="1" applyAlignment="1">
      <alignment horizontal="center" vertical="center" shrinkToFit="1"/>
    </xf>
    <xf numFmtId="0" fontId="18" fillId="0" borderId="98" xfId="69" applyFont="1" applyFill="1" applyBorder="1" applyAlignment="1">
      <alignment horizontal="center" vertical="center" shrinkToFit="1"/>
    </xf>
    <xf numFmtId="0" fontId="0" fillId="0" borderId="98" xfId="69" applyFont="1" applyFill="1" applyBorder="1" applyAlignment="1">
      <alignment horizontal="center" vertical="center" shrinkToFit="1"/>
    </xf>
    <xf numFmtId="0" fontId="0" fillId="0" borderId="18" xfId="69" applyFont="1" applyFill="1" applyBorder="1" applyAlignment="1">
      <alignment horizontal="left" vertical="center" shrinkToFit="1"/>
    </xf>
    <xf numFmtId="0" fontId="0" fillId="0" borderId="0" xfId="69" applyFont="1" applyFill="1" applyBorder="1" applyAlignment="1">
      <alignment horizontal="left" vertical="center" shrinkToFit="1"/>
    </xf>
    <xf numFmtId="0" fontId="0" fillId="12" borderId="78" xfId="69" applyFont="1" applyFill="1" applyBorder="1" applyAlignment="1">
      <alignment horizontal="center" vertical="center" wrapText="1"/>
    </xf>
    <xf numFmtId="0" fontId="0" fillId="12" borderId="79" xfId="69" applyFont="1" applyFill="1" applyBorder="1" applyAlignment="1">
      <alignment horizontal="center" vertical="center" wrapText="1"/>
    </xf>
    <xf numFmtId="0" fontId="0" fillId="12" borderId="23" xfId="69" applyFont="1" applyFill="1" applyBorder="1" applyAlignment="1">
      <alignment horizontal="center" vertical="center" wrapText="1"/>
    </xf>
    <xf numFmtId="0" fontId="0" fillId="0" borderId="36" xfId="69" applyFont="1" applyFill="1" applyBorder="1" applyAlignment="1">
      <alignment horizontal="center" vertical="center"/>
    </xf>
    <xf numFmtId="0" fontId="0" fillId="0" borderId="127" xfId="69" applyFont="1" applyFill="1" applyBorder="1" applyAlignment="1">
      <alignment horizontal="center" vertical="center"/>
    </xf>
    <xf numFmtId="0" fontId="74" fillId="4" borderId="1" xfId="69" applyFont="1" applyFill="1" applyBorder="1" applyAlignment="1">
      <alignment horizontal="center" vertical="center" wrapText="1"/>
    </xf>
    <xf numFmtId="0" fontId="74" fillId="4" borderId="0" xfId="69" applyFont="1" applyFill="1" applyBorder="1" applyAlignment="1">
      <alignment horizontal="center" vertical="center" wrapText="1"/>
    </xf>
    <xf numFmtId="0" fontId="74" fillId="42" borderId="1" xfId="69" applyFont="1" applyFill="1" applyBorder="1" applyAlignment="1">
      <alignment horizontal="center" vertical="center" wrapText="1"/>
    </xf>
    <xf numFmtId="0" fontId="74" fillId="42" borderId="0" xfId="69" applyFont="1" applyFill="1" applyBorder="1" applyAlignment="1">
      <alignment horizontal="center" vertical="center" wrapText="1"/>
    </xf>
    <xf numFmtId="0" fontId="74" fillId="42" borderId="86" xfId="69" applyFont="1" applyFill="1" applyBorder="1" applyAlignment="1">
      <alignment horizontal="center" vertical="center" wrapText="1"/>
    </xf>
    <xf numFmtId="0" fontId="74" fillId="0" borderId="19" xfId="69" applyFont="1" applyFill="1" applyBorder="1" applyAlignment="1">
      <alignment horizontal="center" vertical="center" wrapText="1"/>
    </xf>
    <xf numFmtId="0" fontId="74" fillId="0" borderId="9" xfId="69" applyFont="1" applyFill="1" applyBorder="1" applyAlignment="1">
      <alignment horizontal="center" vertical="center" wrapText="1"/>
    </xf>
    <xf numFmtId="0" fontId="74" fillId="0" borderId="8" xfId="69" applyFont="1" applyFill="1" applyBorder="1" applyAlignment="1">
      <alignment horizontal="center" vertical="center" wrapText="1"/>
    </xf>
    <xf numFmtId="0" fontId="0" fillId="0" borderId="83" xfId="69" applyFont="1" applyFill="1" applyBorder="1" applyAlignment="1">
      <alignment horizontal="center" vertical="center" wrapText="1"/>
    </xf>
    <xf numFmtId="0" fontId="0" fillId="0" borderId="36" xfId="69" applyFont="1" applyFill="1" applyBorder="1" applyAlignment="1">
      <alignment horizontal="center" vertical="center" wrapText="1"/>
    </xf>
    <xf numFmtId="0" fontId="0" fillId="0" borderId="127" xfId="69" applyFont="1" applyFill="1" applyBorder="1" applyAlignment="1">
      <alignment horizontal="center" vertical="center" wrapText="1"/>
    </xf>
    <xf numFmtId="0" fontId="0" fillId="0" borderId="158" xfId="69" applyFont="1" applyFill="1" applyBorder="1" applyAlignment="1">
      <alignment horizontal="center" vertical="center"/>
    </xf>
    <xf numFmtId="0" fontId="0" fillId="0" borderId="122" xfId="69" applyFont="1" applyFill="1" applyBorder="1" applyAlignment="1">
      <alignment horizontal="center" vertical="center"/>
    </xf>
    <xf numFmtId="0" fontId="0" fillId="0" borderId="27" xfId="69" applyFont="1" applyFill="1" applyBorder="1" applyAlignment="1">
      <alignment horizontal="center" vertical="center"/>
    </xf>
    <xf numFmtId="0" fontId="0" fillId="0" borderId="89" xfId="69" applyFont="1" applyFill="1" applyBorder="1" applyAlignment="1">
      <alignment horizontal="center" vertical="center"/>
    </xf>
    <xf numFmtId="0" fontId="0" fillId="0" borderId="26" xfId="69" applyFont="1" applyFill="1" applyBorder="1" applyAlignment="1">
      <alignment horizontal="center" vertical="center"/>
    </xf>
    <xf numFmtId="0" fontId="0" fillId="2" borderId="160" xfId="69" applyFont="1" applyFill="1" applyBorder="1" applyAlignment="1">
      <alignment horizontal="center" vertical="center" wrapText="1"/>
    </xf>
    <xf numFmtId="0" fontId="0" fillId="2" borderId="42" xfId="69" applyFont="1" applyFill="1" applyBorder="1" applyAlignment="1">
      <alignment horizontal="center" vertical="center" wrapText="1"/>
    </xf>
    <xf numFmtId="0" fontId="0" fillId="2" borderId="77" xfId="69" applyFont="1" applyFill="1" applyBorder="1" applyAlignment="1">
      <alignment horizontal="center" vertical="center" wrapText="1"/>
    </xf>
    <xf numFmtId="0" fontId="0" fillId="0" borderId="78" xfId="69" applyFont="1" applyBorder="1" applyAlignment="1">
      <alignment horizontal="center" vertical="center"/>
    </xf>
    <xf numFmtId="0" fontId="0" fillId="0" borderId="79" xfId="69" applyFont="1" applyBorder="1" applyAlignment="1">
      <alignment horizontal="center" vertical="center"/>
    </xf>
    <xf numFmtId="0" fontId="0" fillId="0" borderId="23" xfId="69" applyFont="1" applyBorder="1" applyAlignment="1">
      <alignment horizontal="center" vertical="center"/>
    </xf>
    <xf numFmtId="0" fontId="0" fillId="0" borderId="88" xfId="69" applyFont="1" applyFill="1" applyBorder="1" applyAlignment="1">
      <alignment horizontal="center" vertical="center"/>
    </xf>
    <xf numFmtId="0" fontId="0" fillId="0" borderId="25" xfId="69" applyFont="1" applyFill="1" applyBorder="1" applyAlignment="1">
      <alignment horizontal="center" vertical="center"/>
    </xf>
    <xf numFmtId="0" fontId="0" fillId="0" borderId="84" xfId="69" applyFont="1" applyFill="1" applyBorder="1" applyAlignment="1">
      <alignment horizontal="center" vertical="center"/>
    </xf>
    <xf numFmtId="0" fontId="0" fillId="0" borderId="35" xfId="69" applyFont="1" applyFill="1" applyBorder="1" applyAlignment="1">
      <alignment horizontal="center" vertical="center"/>
    </xf>
    <xf numFmtId="0" fontId="0" fillId="0" borderId="30" xfId="69" applyFont="1" applyFill="1" applyBorder="1" applyAlignment="1">
      <alignment horizontal="center" vertical="center"/>
    </xf>
    <xf numFmtId="0" fontId="0" fillId="0" borderId="157" xfId="69" applyFont="1" applyFill="1" applyBorder="1" applyAlignment="1">
      <alignment horizontal="center" vertical="center"/>
    </xf>
    <xf numFmtId="0" fontId="0" fillId="2" borderId="49" xfId="69" applyFont="1" applyFill="1" applyBorder="1" applyAlignment="1">
      <alignment horizontal="center" vertical="center" wrapText="1"/>
    </xf>
    <xf numFmtId="0" fontId="0" fillId="2" borderId="3" xfId="69" applyFont="1" applyFill="1" applyBorder="1" applyAlignment="1">
      <alignment horizontal="center" vertical="center" wrapText="1"/>
    </xf>
    <xf numFmtId="0" fontId="0" fillId="2" borderId="58" xfId="69" applyFont="1" applyFill="1" applyBorder="1" applyAlignment="1">
      <alignment horizontal="center" vertical="center" wrapText="1"/>
    </xf>
    <xf numFmtId="0" fontId="6" fillId="0" borderId="159" xfId="65" applyFont="1" applyBorder="1" applyAlignment="1" applyProtection="1">
      <alignment horizontal="center" vertical="center" textRotation="255" shrinkToFit="1"/>
      <protection hidden="1"/>
    </xf>
    <xf numFmtId="0" fontId="6" fillId="0" borderId="88" xfId="65" applyFont="1" applyBorder="1" applyAlignment="1" applyProtection="1">
      <alignment horizontal="center" vertical="center" textRotation="255" shrinkToFit="1"/>
      <protection hidden="1"/>
    </xf>
    <xf numFmtId="0" fontId="6" fillId="0" borderId="50" xfId="65" applyFont="1" applyBorder="1" applyAlignment="1" applyProtection="1">
      <alignment horizontal="center" vertical="center" textRotation="255" shrinkToFit="1"/>
      <protection hidden="1"/>
    </xf>
    <xf numFmtId="0" fontId="6" fillId="0" borderId="33" xfId="65" applyFont="1" applyBorder="1" applyAlignment="1" applyProtection="1">
      <alignment horizontal="center" vertical="center" wrapText="1"/>
      <protection locked="0"/>
    </xf>
    <xf numFmtId="0" fontId="6" fillId="0" borderId="15" xfId="65" applyFont="1" applyBorder="1" applyAlignment="1" applyProtection="1">
      <alignment horizontal="center" vertical="center" wrapText="1"/>
      <protection locked="0"/>
    </xf>
    <xf numFmtId="0" fontId="6" fillId="0" borderId="34" xfId="65" applyFont="1" applyBorder="1" applyAlignment="1" applyProtection="1">
      <alignment horizontal="center" vertical="center" wrapText="1"/>
      <protection locked="0"/>
    </xf>
    <xf numFmtId="0" fontId="6" fillId="0" borderId="35" xfId="65" applyFont="1" applyBorder="1" applyAlignment="1" applyProtection="1">
      <alignment horizontal="center" vertical="center" wrapText="1"/>
      <protection locked="0"/>
    </xf>
    <xf numFmtId="0" fontId="6" fillId="0" borderId="0" xfId="65" applyFont="1" applyBorder="1" applyAlignment="1" applyProtection="1">
      <alignment horizontal="center" vertical="center" wrapText="1"/>
      <protection locked="0"/>
    </xf>
    <xf numFmtId="0" fontId="6" fillId="0" borderId="36" xfId="65" applyFont="1" applyBorder="1" applyAlignment="1" applyProtection="1">
      <alignment horizontal="center" vertical="center" wrapText="1"/>
      <protection locked="0"/>
    </xf>
    <xf numFmtId="0" fontId="0" fillId="0" borderId="33" xfId="0" applyBorder="1" applyAlignment="1">
      <alignment horizontal="center" wrapText="1"/>
    </xf>
    <xf numFmtId="0" fontId="0" fillId="0" borderId="15" xfId="0" applyBorder="1" applyAlignment="1">
      <alignment horizontal="center" wrapText="1"/>
    </xf>
    <xf numFmtId="0" fontId="0" fillId="0" borderId="14" xfId="0" applyBorder="1" applyAlignment="1">
      <alignment horizontal="center" wrapText="1"/>
    </xf>
    <xf numFmtId="0" fontId="0" fillId="0" borderId="35" xfId="0" applyBorder="1" applyAlignment="1">
      <alignment horizontal="center" wrapText="1"/>
    </xf>
    <xf numFmtId="0" fontId="0" fillId="0" borderId="0" xfId="0" applyBorder="1" applyAlignment="1">
      <alignment horizontal="center" wrapText="1"/>
    </xf>
    <xf numFmtId="0" fontId="0" fillId="0" borderId="31" xfId="0" applyBorder="1" applyAlignment="1">
      <alignment horizontal="center" wrapText="1"/>
    </xf>
    <xf numFmtId="0" fontId="6" fillId="0" borderId="77" xfId="65" applyFont="1" applyBorder="1" applyAlignment="1" applyProtection="1">
      <alignment vertical="top" wrapText="1"/>
      <protection locked="0"/>
    </xf>
    <xf numFmtId="0" fontId="6" fillId="0" borderId="98" xfId="65" applyFont="1" applyBorder="1" applyAlignment="1" applyProtection="1">
      <alignment vertical="top" wrapText="1"/>
      <protection locked="0"/>
    </xf>
    <xf numFmtId="0" fontId="6" fillId="0" borderId="58" xfId="65" applyFont="1" applyBorder="1" applyAlignment="1" applyProtection="1">
      <alignment vertical="top" wrapText="1"/>
      <protection locked="0"/>
    </xf>
    <xf numFmtId="0" fontId="0" fillId="0" borderId="77" xfId="0" applyBorder="1" applyAlignment="1">
      <alignment horizontal="left" vertical="top" wrapText="1"/>
    </xf>
    <xf numFmtId="0" fontId="0" fillId="0" borderId="98" xfId="0" applyBorder="1" applyAlignment="1">
      <alignment horizontal="left" vertical="top" wrapText="1"/>
    </xf>
    <xf numFmtId="0" fontId="0" fillId="0" borderId="16" xfId="0" applyBorder="1" applyAlignment="1">
      <alignment horizontal="left" vertical="top" wrapText="1"/>
    </xf>
    <xf numFmtId="0" fontId="6" fillId="0" borderId="84" xfId="65" applyFont="1" applyBorder="1" applyAlignment="1" applyProtection="1">
      <alignment horizontal="left" vertical="center" wrapText="1"/>
      <protection hidden="1"/>
    </xf>
    <xf numFmtId="0" fontId="6" fillId="0" borderId="1" xfId="65" applyFont="1" applyBorder="1" applyAlignment="1" applyProtection="1">
      <alignment horizontal="left" vertical="center" wrapText="1"/>
      <protection hidden="1"/>
    </xf>
    <xf numFmtId="0" fontId="6" fillId="0" borderId="83" xfId="65" applyFont="1" applyBorder="1" applyAlignment="1" applyProtection="1">
      <alignment horizontal="left" vertical="center" wrapText="1"/>
      <protection hidden="1"/>
    </xf>
    <xf numFmtId="0" fontId="6" fillId="0" borderId="35" xfId="65" applyFont="1" applyBorder="1" applyAlignment="1" applyProtection="1">
      <alignment horizontal="left" vertical="center" wrapText="1"/>
      <protection hidden="1"/>
    </xf>
    <xf numFmtId="0" fontId="6" fillId="0" borderId="0" xfId="65" applyFont="1" applyBorder="1" applyAlignment="1" applyProtection="1">
      <alignment horizontal="left" vertical="center" wrapText="1"/>
      <protection hidden="1"/>
    </xf>
    <xf numFmtId="0" fontId="6" fillId="0" borderId="36" xfId="65" applyFont="1" applyBorder="1" applyAlignment="1" applyProtection="1">
      <alignment horizontal="left" vertical="center" wrapText="1"/>
      <protection hidden="1"/>
    </xf>
    <xf numFmtId="0" fontId="57" fillId="0" borderId="42" xfId="65" applyFont="1" applyBorder="1" applyAlignment="1" applyProtection="1">
      <alignment horizontal="center" vertical="center"/>
      <protection hidden="1"/>
    </xf>
    <xf numFmtId="0" fontId="57" fillId="0" borderId="13" xfId="65" applyFont="1" applyBorder="1" applyAlignment="1" applyProtection="1">
      <alignment horizontal="center" vertical="center"/>
      <protection hidden="1"/>
    </xf>
    <xf numFmtId="0" fontId="57" fillId="0" borderId="3" xfId="65" applyFont="1" applyBorder="1" applyAlignment="1" applyProtection="1">
      <alignment horizontal="center" vertical="center"/>
      <protection hidden="1"/>
    </xf>
    <xf numFmtId="0" fontId="8" fillId="0" borderId="33" xfId="65" applyFont="1" applyBorder="1" applyAlignment="1" applyProtection="1">
      <alignment horizontal="center" vertical="center" wrapText="1"/>
      <protection locked="0"/>
    </xf>
    <xf numFmtId="0" fontId="8" fillId="0" borderId="15" xfId="65" applyFont="1" applyBorder="1" applyAlignment="1" applyProtection="1">
      <alignment horizontal="center" vertical="center" wrapText="1"/>
      <protection locked="0"/>
    </xf>
    <xf numFmtId="0" fontId="8" fillId="0" borderId="34" xfId="65" applyFont="1" applyBorder="1" applyAlignment="1" applyProtection="1">
      <alignment horizontal="center" vertical="center" wrapText="1"/>
      <protection locked="0"/>
    </xf>
    <xf numFmtId="0" fontId="8" fillId="0" borderId="37" xfId="65" applyFont="1" applyBorder="1" applyAlignment="1" applyProtection="1">
      <alignment horizontal="center" vertical="center" wrapText="1"/>
      <protection locked="0"/>
    </xf>
    <xf numFmtId="0" fontId="8" fillId="0" borderId="11" xfId="65" applyFont="1" applyBorder="1" applyAlignment="1" applyProtection="1">
      <alignment horizontal="center" vertical="center" wrapText="1"/>
      <protection locked="0"/>
    </xf>
    <xf numFmtId="0" fontId="8" fillId="0" borderId="38" xfId="65" applyFont="1" applyBorder="1" applyAlignment="1" applyProtection="1">
      <alignment horizontal="center" vertical="center" wrapText="1"/>
      <protection locked="0"/>
    </xf>
    <xf numFmtId="0" fontId="0" fillId="0" borderId="51" xfId="0" applyBorder="1" applyAlignment="1" applyProtection="1">
      <alignment horizontal="center" vertical="center"/>
      <protection hidden="1"/>
    </xf>
    <xf numFmtId="0" fontId="0" fillId="0" borderId="4" xfId="0" applyBorder="1" applyAlignment="1" applyProtection="1">
      <alignment horizontal="center" vertical="center"/>
      <protection hidden="1"/>
    </xf>
    <xf numFmtId="0" fontId="6" fillId="0" borderId="0" xfId="65" applyFont="1" applyBorder="1" applyAlignment="1" applyProtection="1">
      <alignment horizontal="center" vertical="center"/>
      <protection hidden="1"/>
    </xf>
    <xf numFmtId="0" fontId="6" fillId="0" borderId="31" xfId="65" applyFont="1" applyBorder="1" applyAlignment="1" applyProtection="1">
      <alignment horizontal="center" vertical="center"/>
      <protection hidden="1"/>
    </xf>
    <xf numFmtId="0" fontId="6" fillId="0" borderId="11" xfId="65" applyFont="1" applyBorder="1" applyAlignment="1" applyProtection="1">
      <alignment horizontal="center" vertical="center"/>
      <protection hidden="1"/>
    </xf>
    <xf numFmtId="0" fontId="6" fillId="0" borderId="10" xfId="65" applyFont="1" applyBorder="1" applyAlignment="1" applyProtection="1">
      <alignment horizontal="center" vertical="center"/>
      <protection hidden="1"/>
    </xf>
    <xf numFmtId="0" fontId="0" fillId="0" borderId="51" xfId="0" applyBorder="1" applyAlignment="1" applyProtection="1">
      <alignment horizontal="center" vertical="center"/>
    </xf>
    <xf numFmtId="0" fontId="0" fillId="0" borderId="4" xfId="0" applyBorder="1" applyAlignment="1" applyProtection="1">
      <alignment horizontal="center" vertical="center"/>
    </xf>
    <xf numFmtId="0" fontId="6" fillId="0" borderId="51" xfId="65" applyFont="1" applyBorder="1" applyAlignment="1" applyProtection="1">
      <alignment horizontal="center" vertical="center"/>
      <protection hidden="1"/>
    </xf>
    <xf numFmtId="0" fontId="6" fillId="0" borderId="4" xfId="65" applyFont="1" applyBorder="1" applyAlignment="1" applyProtection="1">
      <alignment horizontal="center" vertical="center"/>
      <protection hidden="1"/>
    </xf>
    <xf numFmtId="0" fontId="8" fillId="0" borderId="4" xfId="65" applyFont="1" applyBorder="1" applyAlignment="1" applyProtection="1">
      <alignment horizontal="center" vertical="center"/>
      <protection locked="0"/>
    </xf>
    <xf numFmtId="0" fontId="6" fillId="0" borderId="42" xfId="65" applyFont="1" applyBorder="1" applyAlignment="1" applyProtection="1">
      <alignment horizontal="center" vertical="center" wrapText="1"/>
      <protection hidden="1"/>
    </xf>
    <xf numFmtId="0" fontId="6" fillId="0" borderId="13" xfId="65" applyFont="1" applyBorder="1" applyAlignment="1" applyProtection="1">
      <alignment horizontal="center" vertical="center" wrapText="1"/>
      <protection hidden="1"/>
    </xf>
    <xf numFmtId="0" fontId="6" fillId="0" borderId="3" xfId="65" applyFont="1" applyBorder="1" applyAlignment="1" applyProtection="1">
      <alignment horizontal="center" vertical="center" wrapText="1"/>
      <protection hidden="1"/>
    </xf>
    <xf numFmtId="0" fontId="6" fillId="0" borderId="42" xfId="65" applyFont="1" applyBorder="1" applyAlignment="1" applyProtection="1">
      <alignment horizontal="center" vertical="center"/>
      <protection hidden="1"/>
    </xf>
    <xf numFmtId="0" fontId="6" fillId="0" borderId="13" xfId="65" applyFont="1" applyBorder="1" applyAlignment="1" applyProtection="1">
      <alignment horizontal="center" vertical="center"/>
      <protection hidden="1"/>
    </xf>
    <xf numFmtId="0" fontId="6" fillId="0" borderId="3" xfId="65" applyFont="1" applyBorder="1" applyAlignment="1" applyProtection="1">
      <alignment horizontal="center" vertical="center"/>
      <protection hidden="1"/>
    </xf>
    <xf numFmtId="0" fontId="6" fillId="0" borderId="42" xfId="65" applyFont="1" applyFill="1" applyBorder="1" applyAlignment="1" applyProtection="1">
      <alignment horizontal="center" vertical="center" wrapText="1"/>
      <protection hidden="1"/>
    </xf>
    <xf numFmtId="0" fontId="6" fillId="0" borderId="13" xfId="65" applyFont="1" applyFill="1" applyBorder="1" applyAlignment="1" applyProtection="1">
      <alignment horizontal="center" vertical="center" wrapText="1"/>
      <protection hidden="1"/>
    </xf>
    <xf numFmtId="0" fontId="6" fillId="0" borderId="3" xfId="65" applyFont="1" applyFill="1" applyBorder="1" applyAlignment="1" applyProtection="1">
      <alignment horizontal="center" vertical="center" wrapText="1"/>
      <protection hidden="1"/>
    </xf>
    <xf numFmtId="0" fontId="6" fillId="0" borderId="4" xfId="65" applyFont="1" applyFill="1" applyBorder="1" applyAlignment="1" applyProtection="1">
      <alignment horizontal="center" vertical="center"/>
      <protection hidden="1"/>
    </xf>
    <xf numFmtId="0" fontId="6" fillId="0" borderId="42" xfId="65" applyFont="1" applyBorder="1" applyAlignment="1" applyProtection="1">
      <alignment horizontal="center" vertical="center"/>
      <protection locked="0"/>
    </xf>
    <xf numFmtId="0" fontId="0" fillId="0" borderId="13" xfId="0" applyBorder="1" applyAlignment="1">
      <alignment horizontal="center" vertical="center"/>
    </xf>
    <xf numFmtId="0" fontId="0" fillId="0" borderId="3" xfId="0" applyBorder="1" applyAlignment="1">
      <alignment horizontal="center" vertical="center"/>
    </xf>
    <xf numFmtId="0" fontId="6" fillId="0" borderId="33" xfId="65" applyFont="1" applyBorder="1" applyAlignment="1" applyProtection="1">
      <alignment horizontal="center" vertical="center" wrapText="1"/>
      <protection hidden="1"/>
    </xf>
    <xf numFmtId="0" fontId="6" fillId="0" borderId="15" xfId="65" applyFont="1" applyBorder="1" applyAlignment="1" applyProtection="1">
      <alignment horizontal="center" vertical="center" wrapText="1"/>
      <protection hidden="1"/>
    </xf>
    <xf numFmtId="0" fontId="6" fillId="0" borderId="34" xfId="65" applyFont="1" applyBorder="1" applyAlignment="1" applyProtection="1">
      <alignment horizontal="center" vertical="center" wrapText="1"/>
      <protection hidden="1"/>
    </xf>
    <xf numFmtId="0" fontId="6" fillId="0" borderId="37" xfId="65" applyFont="1" applyBorder="1" applyAlignment="1" applyProtection="1">
      <alignment horizontal="center" vertical="center" wrapText="1"/>
      <protection hidden="1"/>
    </xf>
    <xf numFmtId="0" fontId="6" fillId="0" borderId="11" xfId="65" applyFont="1" applyBorder="1" applyAlignment="1" applyProtection="1">
      <alignment horizontal="center" vertical="center" wrapText="1"/>
      <protection hidden="1"/>
    </xf>
    <xf numFmtId="0" fontId="6" fillId="0" borderId="38" xfId="65" applyFont="1" applyBorder="1" applyAlignment="1" applyProtection="1">
      <alignment horizontal="center" vertical="center" wrapText="1"/>
      <protection hidden="1"/>
    </xf>
    <xf numFmtId="0" fontId="6" fillId="0" borderId="35" xfId="65" applyFont="1" applyBorder="1" applyAlignment="1" applyProtection="1">
      <alignment horizontal="center" vertical="center" wrapText="1"/>
      <protection hidden="1"/>
    </xf>
    <xf numFmtId="0" fontId="6" fillId="0" borderId="0" xfId="65" applyFont="1" applyBorder="1" applyAlignment="1" applyProtection="1">
      <alignment horizontal="center" vertical="center" wrapText="1"/>
      <protection hidden="1"/>
    </xf>
    <xf numFmtId="0" fontId="6" fillId="0" borderId="36" xfId="65" applyFont="1" applyBorder="1" applyAlignment="1" applyProtection="1">
      <alignment horizontal="center" vertical="center" wrapText="1"/>
      <protection hidden="1"/>
    </xf>
    <xf numFmtId="0" fontId="6" fillId="0" borderId="33" xfId="65" applyFont="1" applyFill="1" applyBorder="1" applyAlignment="1" applyProtection="1">
      <alignment horizontal="center" vertical="center" wrapText="1"/>
      <protection hidden="1"/>
    </xf>
    <xf numFmtId="0" fontId="6" fillId="0" borderId="15" xfId="65" applyFont="1" applyFill="1" applyBorder="1" applyAlignment="1" applyProtection="1">
      <alignment horizontal="center" vertical="center" wrapText="1"/>
      <protection hidden="1"/>
    </xf>
    <xf numFmtId="0" fontId="6" fillId="0" borderId="34" xfId="65" applyFont="1" applyFill="1" applyBorder="1" applyAlignment="1" applyProtection="1">
      <alignment horizontal="center" vertical="center" wrapText="1"/>
      <protection hidden="1"/>
    </xf>
    <xf numFmtId="0" fontId="6" fillId="0" borderId="35" xfId="65" applyFont="1" applyFill="1" applyBorder="1" applyAlignment="1" applyProtection="1">
      <alignment horizontal="center" vertical="center" wrapText="1"/>
      <protection hidden="1"/>
    </xf>
    <xf numFmtId="0" fontId="6" fillId="0" borderId="0" xfId="65" applyFont="1" applyFill="1" applyBorder="1" applyAlignment="1" applyProtection="1">
      <alignment horizontal="center" vertical="center" wrapText="1"/>
      <protection hidden="1"/>
    </xf>
    <xf numFmtId="0" fontId="6" fillId="0" borderId="36" xfId="65" applyFont="1" applyFill="1" applyBorder="1" applyAlignment="1" applyProtection="1">
      <alignment horizontal="center" vertical="center" wrapText="1"/>
      <protection hidden="1"/>
    </xf>
    <xf numFmtId="0" fontId="6" fillId="0" borderId="37" xfId="65" applyFont="1" applyFill="1" applyBorder="1" applyAlignment="1" applyProtection="1">
      <alignment horizontal="center" vertical="center" wrapText="1"/>
      <protection hidden="1"/>
    </xf>
    <xf numFmtId="0" fontId="6" fillId="0" borderId="11" xfId="65" applyFont="1" applyFill="1" applyBorder="1" applyAlignment="1" applyProtection="1">
      <alignment horizontal="center" vertical="center" wrapText="1"/>
      <protection hidden="1"/>
    </xf>
    <xf numFmtId="0" fontId="6" fillId="0" borderId="38" xfId="65" applyFont="1" applyFill="1" applyBorder="1" applyAlignment="1" applyProtection="1">
      <alignment horizontal="center" vertical="center" wrapText="1"/>
      <protection hidden="1"/>
    </xf>
    <xf numFmtId="0" fontId="7" fillId="0" borderId="0" xfId="65" applyFont="1" applyAlignment="1" applyProtection="1">
      <alignment horizontal="center" vertical="center"/>
      <protection hidden="1"/>
    </xf>
    <xf numFmtId="0" fontId="21" fillId="0" borderId="0" xfId="65" applyFont="1" applyAlignment="1" applyProtection="1">
      <alignment horizontal="center" vertical="center"/>
      <protection hidden="1"/>
    </xf>
    <xf numFmtId="0" fontId="8" fillId="0" borderId="0" xfId="65" applyFont="1" applyAlignment="1" applyProtection="1">
      <alignment horizontal="center" vertical="center"/>
      <protection hidden="1"/>
    </xf>
    <xf numFmtId="0" fontId="8" fillId="0" borderId="0" xfId="65" applyFont="1" applyAlignment="1" applyProtection="1">
      <alignment horizontal="right" vertical="center"/>
      <protection locked="0"/>
    </xf>
    <xf numFmtId="0" fontId="7" fillId="0" borderId="77" xfId="61" applyFont="1" applyBorder="1" applyAlignment="1" applyProtection="1">
      <alignment horizontal="center" vertical="center"/>
      <protection locked="0"/>
    </xf>
    <xf numFmtId="0" fontId="7" fillId="0" borderId="98" xfId="61" applyFont="1" applyBorder="1" applyAlignment="1" applyProtection="1">
      <alignment horizontal="center" vertical="center"/>
      <protection locked="0"/>
    </xf>
    <xf numFmtId="0" fontId="7" fillId="0" borderId="16" xfId="61" applyFont="1" applyBorder="1" applyAlignment="1" applyProtection="1">
      <alignment horizontal="center" vertical="center"/>
      <protection locked="0"/>
    </xf>
    <xf numFmtId="0" fontId="8" fillId="0" borderId="0" xfId="65" applyFont="1" applyAlignment="1" applyProtection="1">
      <alignment horizontal="left" vertical="center" shrinkToFit="1"/>
      <protection locked="0"/>
    </xf>
    <xf numFmtId="0" fontId="6" fillId="0" borderId="169" xfId="65" applyFont="1" applyFill="1" applyBorder="1" applyAlignment="1" applyProtection="1">
      <alignment horizontal="center" vertical="center"/>
      <protection locked="0"/>
    </xf>
    <xf numFmtId="0" fontId="6" fillId="0" borderId="170" xfId="65" applyFont="1" applyFill="1" applyBorder="1" applyAlignment="1" applyProtection="1">
      <alignment horizontal="center" vertical="center"/>
      <protection locked="0"/>
    </xf>
    <xf numFmtId="0" fontId="6" fillId="0" borderId="89" xfId="65" applyFont="1" applyFill="1" applyBorder="1" applyAlignment="1" applyProtection="1">
      <alignment horizontal="left" vertical="center"/>
      <protection locked="0"/>
    </xf>
    <xf numFmtId="0" fontId="6" fillId="0" borderId="122" xfId="65" applyFont="1" applyFill="1" applyBorder="1" applyAlignment="1" applyProtection="1">
      <alignment horizontal="left" vertical="center"/>
      <protection locked="0"/>
    </xf>
    <xf numFmtId="0" fontId="6" fillId="0" borderId="51" xfId="65" applyFont="1" applyFill="1" applyBorder="1" applyAlignment="1" applyProtection="1">
      <alignment horizontal="left" vertical="center"/>
      <protection locked="0"/>
    </xf>
    <xf numFmtId="0" fontId="6" fillId="0" borderId="52" xfId="65" applyFont="1" applyFill="1" applyBorder="1" applyAlignment="1" applyProtection="1">
      <alignment horizontal="left" vertical="center"/>
      <protection locked="0"/>
    </xf>
    <xf numFmtId="0" fontId="6" fillId="0" borderId="43" xfId="65" applyFont="1" applyFill="1" applyBorder="1" applyAlignment="1" applyProtection="1">
      <alignment horizontal="left" vertical="center"/>
      <protection locked="0"/>
    </xf>
    <xf numFmtId="0" fontId="6" fillId="0" borderId="44" xfId="65" applyFont="1" applyFill="1" applyBorder="1" applyAlignment="1" applyProtection="1">
      <alignment horizontal="left" vertical="center"/>
      <protection locked="0"/>
    </xf>
    <xf numFmtId="0" fontId="6" fillId="0" borderId="4" xfId="65" applyFont="1" applyFill="1" applyBorder="1" applyAlignment="1" applyProtection="1">
      <alignment horizontal="center" vertical="center"/>
      <protection locked="0"/>
    </xf>
    <xf numFmtId="0" fontId="6" fillId="0" borderId="13" xfId="65" applyFont="1" applyBorder="1" applyAlignment="1" applyProtection="1">
      <alignment horizontal="center" vertical="center"/>
      <protection locked="0" hidden="1"/>
    </xf>
    <xf numFmtId="0" fontId="8" fillId="0" borderId="0" xfId="65" applyFont="1" applyAlignment="1" applyProtection="1">
      <alignment horizontal="left" vertical="top" wrapText="1"/>
      <protection locked="0"/>
    </xf>
    <xf numFmtId="0" fontId="6" fillId="0" borderId="89" xfId="65" applyFont="1" applyBorder="1" applyAlignment="1" applyProtection="1">
      <alignment horizontal="left" vertical="center"/>
      <protection locked="0"/>
    </xf>
    <xf numFmtId="0" fontId="6" fillId="0" borderId="122" xfId="65" applyFont="1" applyBorder="1" applyAlignment="1" applyProtection="1">
      <alignment horizontal="left" vertical="center"/>
      <protection locked="0"/>
    </xf>
    <xf numFmtId="0" fontId="6" fillId="0" borderId="5" xfId="65" applyFont="1" applyFill="1" applyBorder="1" applyAlignment="1" applyProtection="1">
      <alignment horizontal="center" vertical="center"/>
      <protection locked="0"/>
    </xf>
    <xf numFmtId="0" fontId="6" fillId="0" borderId="13" xfId="65" applyFont="1" applyBorder="1" applyAlignment="1" applyProtection="1">
      <alignment horizontal="center" vertical="center"/>
      <protection locked="0"/>
    </xf>
    <xf numFmtId="0" fontId="6" fillId="0" borderId="12" xfId="65" applyFont="1" applyBorder="1" applyAlignment="1" applyProtection="1">
      <alignment horizontal="center" vertical="center"/>
      <protection locked="0"/>
    </xf>
    <xf numFmtId="0" fontId="6" fillId="0" borderId="46" xfId="65" applyFont="1" applyFill="1" applyBorder="1" applyAlignment="1" applyProtection="1">
      <alignment horizontal="center" vertical="center" textRotation="255" shrinkToFit="1"/>
      <protection hidden="1"/>
    </xf>
    <xf numFmtId="0" fontId="6" fillId="0" borderId="6" xfId="65" applyFont="1" applyFill="1" applyBorder="1" applyAlignment="1" applyProtection="1">
      <alignment horizontal="center" vertical="center" textRotation="255" shrinkToFit="1"/>
      <protection hidden="1"/>
    </xf>
    <xf numFmtId="0" fontId="6" fillId="0" borderId="129" xfId="65" applyFont="1" applyFill="1" applyBorder="1" applyAlignment="1" applyProtection="1">
      <alignment horizontal="left" vertical="center"/>
      <protection locked="0"/>
    </xf>
    <xf numFmtId="0" fontId="6" fillId="0" borderId="167" xfId="65" applyFont="1" applyFill="1" applyBorder="1" applyAlignment="1" applyProtection="1">
      <alignment horizontal="left" vertical="center"/>
      <protection locked="0"/>
    </xf>
    <xf numFmtId="0" fontId="6" fillId="0" borderId="157" xfId="65" applyFont="1" applyFill="1" applyBorder="1" applyAlignment="1" applyProtection="1">
      <alignment horizontal="center" vertical="center" wrapText="1"/>
      <protection hidden="1"/>
    </xf>
    <xf numFmtId="0" fontId="6" fillId="0" borderId="51" xfId="65" applyFont="1" applyFill="1" applyBorder="1" applyAlignment="1" applyProtection="1">
      <alignment horizontal="center" vertical="center"/>
      <protection locked="0"/>
    </xf>
    <xf numFmtId="0" fontId="6" fillId="0" borderId="52" xfId="65" applyFont="1" applyFill="1" applyBorder="1" applyAlignment="1" applyProtection="1">
      <alignment horizontal="center" vertical="center"/>
      <protection locked="0"/>
    </xf>
    <xf numFmtId="0" fontId="6" fillId="0" borderId="168" xfId="65" applyFont="1" applyFill="1" applyBorder="1" applyAlignment="1" applyProtection="1">
      <alignment horizontal="center" vertical="center" wrapText="1"/>
      <protection hidden="1"/>
    </xf>
    <xf numFmtId="0" fontId="9" fillId="0" borderId="0" xfId="65" applyFont="1" applyAlignment="1" applyProtection="1">
      <alignment horizontal="left" vertical="center" wrapText="1"/>
      <protection hidden="1"/>
    </xf>
    <xf numFmtId="0" fontId="6" fillId="0" borderId="0" xfId="65" applyFont="1" applyAlignment="1" applyProtection="1">
      <alignment horizontal="left" vertical="center" shrinkToFit="1"/>
      <protection hidden="1"/>
    </xf>
    <xf numFmtId="0" fontId="8" fillId="0" borderId="0" xfId="65" applyFont="1" applyAlignment="1" applyProtection="1">
      <alignment horizontal="left" vertical="center" shrinkToFit="1"/>
      <protection hidden="1"/>
    </xf>
    <xf numFmtId="0" fontId="6" fillId="0" borderId="33" xfId="65" applyFont="1" applyBorder="1" applyAlignment="1" applyProtection="1">
      <alignment horizontal="center" vertical="center"/>
      <protection locked="0"/>
    </xf>
    <xf numFmtId="0" fontId="6" fillId="0" borderId="15" xfId="65" applyFont="1" applyBorder="1" applyAlignment="1" applyProtection="1">
      <alignment horizontal="center" vertical="center"/>
      <protection locked="0"/>
    </xf>
    <xf numFmtId="0" fontId="6" fillId="0" borderId="34" xfId="65" applyFont="1" applyBorder="1" applyAlignment="1" applyProtection="1">
      <alignment horizontal="center" vertical="center"/>
      <protection locked="0"/>
    </xf>
    <xf numFmtId="0" fontId="6" fillId="0" borderId="35" xfId="65" applyFont="1" applyBorder="1" applyAlignment="1" applyProtection="1">
      <alignment horizontal="center" vertical="center"/>
      <protection locked="0"/>
    </xf>
    <xf numFmtId="0" fontId="6" fillId="0" borderId="0" xfId="65" applyFont="1" applyBorder="1" applyAlignment="1" applyProtection="1">
      <alignment horizontal="center" vertical="center"/>
      <protection locked="0"/>
    </xf>
    <xf numFmtId="0" fontId="6" fillId="0" borderId="36" xfId="65" applyFont="1" applyBorder="1" applyAlignment="1" applyProtection="1">
      <alignment horizontal="center" vertical="center"/>
      <protection locked="0"/>
    </xf>
    <xf numFmtId="0" fontId="6" fillId="0" borderId="37" xfId="65" applyFont="1" applyBorder="1" applyAlignment="1" applyProtection="1">
      <alignment horizontal="center" vertical="center"/>
      <protection locked="0"/>
    </xf>
    <xf numFmtId="0" fontId="6" fillId="0" borderId="11" xfId="65" applyFont="1" applyBorder="1" applyAlignment="1" applyProtection="1">
      <alignment horizontal="center" vertical="center"/>
      <protection locked="0"/>
    </xf>
    <xf numFmtId="0" fontId="6" fillId="0" borderId="38" xfId="65" applyFont="1" applyBorder="1" applyAlignment="1" applyProtection="1">
      <alignment horizontal="center" vertical="center"/>
      <protection locked="0"/>
    </xf>
    <xf numFmtId="0" fontId="0" fillId="0" borderId="4" xfId="0" applyBorder="1" applyAlignment="1" applyProtection="1">
      <alignment horizontal="center" vertical="center" wrapText="1"/>
      <protection hidden="1"/>
    </xf>
    <xf numFmtId="0" fontId="6" fillId="0" borderId="46" xfId="65" applyFont="1" applyBorder="1" applyAlignment="1" applyProtection="1">
      <alignment horizontal="center" vertical="center" textRotation="255" shrinkToFit="1"/>
      <protection hidden="1"/>
    </xf>
    <xf numFmtId="0" fontId="6" fillId="0" borderId="6" xfId="65" applyFont="1" applyBorder="1" applyAlignment="1" applyProtection="1">
      <alignment horizontal="center" vertical="center" textRotation="255" shrinkToFit="1"/>
      <protection hidden="1"/>
    </xf>
    <xf numFmtId="0" fontId="6" fillId="0" borderId="157" xfId="65" applyFont="1" applyBorder="1" applyAlignment="1" applyProtection="1">
      <alignment horizontal="left" vertical="center"/>
      <protection locked="0"/>
    </xf>
    <xf numFmtId="0" fontId="6" fillId="0" borderId="158" xfId="65" applyFont="1" applyBorder="1" applyAlignment="1" applyProtection="1">
      <alignment horizontal="left" vertical="center"/>
      <protection locked="0"/>
    </xf>
    <xf numFmtId="0" fontId="6" fillId="0" borderId="77" xfId="65" applyFont="1" applyBorder="1" applyAlignment="1" applyProtection="1">
      <alignment horizontal="center" vertical="center"/>
      <protection locked="0" hidden="1"/>
    </xf>
    <xf numFmtId="0" fontId="6" fillId="0" borderId="98" xfId="65" applyFont="1" applyBorder="1" applyAlignment="1" applyProtection="1">
      <alignment horizontal="center" vertical="center"/>
      <protection locked="0" hidden="1"/>
    </xf>
    <xf numFmtId="0" fontId="6" fillId="0" borderId="16" xfId="65" applyFont="1" applyBorder="1" applyAlignment="1" applyProtection="1">
      <alignment horizontal="center" vertical="center"/>
      <protection locked="0" hidden="1"/>
    </xf>
    <xf numFmtId="0" fontId="6" fillId="0" borderId="84" xfId="65" applyFont="1" applyBorder="1" applyAlignment="1" applyProtection="1">
      <alignment horizontal="center" vertical="center" wrapText="1"/>
      <protection hidden="1"/>
    </xf>
    <xf numFmtId="0" fontId="6" fillId="0" borderId="1" xfId="65" applyFont="1" applyBorder="1" applyAlignment="1" applyProtection="1">
      <alignment horizontal="center" vertical="center" wrapText="1"/>
      <protection hidden="1"/>
    </xf>
    <xf numFmtId="0" fontId="6" fillId="0" borderId="83" xfId="65" applyFont="1" applyBorder="1" applyAlignment="1" applyProtection="1">
      <alignment horizontal="center" vertical="center" wrapText="1"/>
      <protection hidden="1"/>
    </xf>
    <xf numFmtId="0" fontId="6" fillId="0" borderId="4" xfId="65" applyFont="1" applyBorder="1" applyAlignment="1" applyProtection="1">
      <alignment horizontal="center" vertical="center"/>
      <protection locked="0"/>
    </xf>
    <xf numFmtId="0" fontId="6" fillId="0" borderId="5" xfId="65" applyFont="1" applyBorder="1" applyAlignment="1" applyProtection="1">
      <alignment horizontal="center" vertical="center"/>
      <protection locked="0"/>
    </xf>
    <xf numFmtId="0" fontId="6" fillId="0" borderId="33" xfId="65" applyFont="1" applyBorder="1" applyAlignment="1" applyProtection="1">
      <alignment horizontal="center" vertical="center"/>
      <protection hidden="1"/>
    </xf>
    <xf numFmtId="0" fontId="6" fillId="0" borderId="15" xfId="65" applyFont="1" applyBorder="1" applyAlignment="1" applyProtection="1">
      <alignment horizontal="center" vertical="center"/>
      <protection hidden="1"/>
    </xf>
    <xf numFmtId="0" fontId="6" fillId="0" borderId="34" xfId="65" applyFont="1" applyBorder="1" applyAlignment="1" applyProtection="1">
      <alignment horizontal="center" vertical="center"/>
      <protection hidden="1"/>
    </xf>
    <xf numFmtId="0" fontId="6" fillId="0" borderId="35" xfId="65" applyFont="1" applyBorder="1" applyAlignment="1" applyProtection="1">
      <alignment horizontal="center" vertical="center"/>
      <protection hidden="1"/>
    </xf>
    <xf numFmtId="0" fontId="6" fillId="0" borderId="36" xfId="65" applyFont="1" applyBorder="1" applyAlignment="1" applyProtection="1">
      <alignment horizontal="center" vertical="center"/>
      <protection hidden="1"/>
    </xf>
    <xf numFmtId="0" fontId="6" fillId="0" borderId="37" xfId="65" applyFont="1" applyBorder="1" applyAlignment="1" applyProtection="1">
      <alignment horizontal="center" vertical="center"/>
      <protection hidden="1"/>
    </xf>
    <xf numFmtId="0" fontId="6" fillId="0" borderId="38" xfId="65" applyFont="1" applyBorder="1" applyAlignment="1" applyProtection="1">
      <alignment horizontal="center" vertical="center"/>
      <protection hidden="1"/>
    </xf>
    <xf numFmtId="0" fontId="6" fillId="0" borderId="42" xfId="65" applyFont="1" applyFill="1" applyBorder="1" applyAlignment="1" applyProtection="1">
      <alignment horizontal="center" vertical="center"/>
      <protection locked="0"/>
    </xf>
    <xf numFmtId="0" fontId="6" fillId="0" borderId="13" xfId="65" applyFont="1" applyFill="1" applyBorder="1" applyAlignment="1" applyProtection="1">
      <alignment horizontal="center" vertical="center"/>
      <protection locked="0"/>
    </xf>
    <xf numFmtId="0" fontId="6" fillId="0" borderId="12" xfId="65" applyFont="1" applyFill="1" applyBorder="1" applyAlignment="1" applyProtection="1">
      <alignment horizontal="center" vertical="center"/>
      <protection locked="0"/>
    </xf>
    <xf numFmtId="0" fontId="0" fillId="0" borderId="15" xfId="0" applyBorder="1" applyAlignment="1"/>
    <xf numFmtId="0" fontId="0" fillId="0" borderId="14" xfId="0" applyBorder="1" applyAlignment="1"/>
    <xf numFmtId="0" fontId="0" fillId="0" borderId="37" xfId="0" applyBorder="1" applyAlignment="1"/>
    <xf numFmtId="0" fontId="0" fillId="0" borderId="11" xfId="0" applyBorder="1" applyAlignment="1"/>
    <xf numFmtId="0" fontId="0" fillId="0" borderId="10" xfId="0" applyBorder="1" applyAlignment="1"/>
    <xf numFmtId="0" fontId="9" fillId="8" borderId="42" xfId="68" applyFont="1" applyFill="1" applyBorder="1" applyAlignment="1" applyProtection="1">
      <alignment horizontal="center" vertical="center" shrinkToFit="1"/>
      <protection locked="0"/>
    </xf>
    <xf numFmtId="0" fontId="9" fillId="8" borderId="13" xfId="68" applyFont="1" applyFill="1" applyBorder="1" applyAlignment="1" applyProtection="1">
      <alignment horizontal="center" vertical="center" shrinkToFit="1"/>
      <protection locked="0"/>
    </xf>
    <xf numFmtId="0" fontId="9" fillId="8" borderId="3" xfId="68" applyFont="1" applyFill="1" applyBorder="1" applyAlignment="1" applyProtection="1">
      <alignment horizontal="center" vertical="center" shrinkToFit="1"/>
      <protection locked="0"/>
    </xf>
    <xf numFmtId="0" fontId="9" fillId="8" borderId="85" xfId="68" applyFont="1" applyFill="1" applyBorder="1" applyAlignment="1">
      <alignment horizontal="left" vertical="center" shrinkToFit="1"/>
    </xf>
    <xf numFmtId="0" fontId="9" fillId="8" borderId="11" xfId="68" applyFont="1" applyFill="1" applyBorder="1" applyAlignment="1">
      <alignment horizontal="left" vertical="center" shrinkToFit="1"/>
    </xf>
    <xf numFmtId="0" fontId="9" fillId="8" borderId="33" xfId="68" applyFont="1" applyFill="1" applyBorder="1" applyAlignment="1">
      <alignment horizontal="center" vertical="center" wrapText="1" shrinkToFit="1"/>
    </xf>
    <xf numFmtId="0" fontId="9" fillId="8" borderId="15" xfId="68" applyFont="1" applyFill="1" applyBorder="1" applyAlignment="1">
      <alignment horizontal="center" vertical="center" wrapText="1" shrinkToFit="1"/>
    </xf>
    <xf numFmtId="0" fontId="9" fillId="8" borderId="34" xfId="68" applyFont="1" applyFill="1" applyBorder="1" applyAlignment="1">
      <alignment horizontal="center" vertical="center" wrapText="1" shrinkToFit="1"/>
    </xf>
    <xf numFmtId="0" fontId="9" fillId="0" borderId="42" xfId="68" applyFont="1" applyFill="1" applyBorder="1" applyAlignment="1" applyProtection="1">
      <alignment horizontal="center" vertical="center" shrinkToFit="1"/>
      <protection locked="0"/>
    </xf>
    <xf numFmtId="0" fontId="9" fillId="0" borderId="13" xfId="68" applyFont="1" applyFill="1" applyBorder="1" applyAlignment="1" applyProtection="1">
      <alignment horizontal="center" vertical="center" shrinkToFit="1"/>
      <protection locked="0"/>
    </xf>
    <xf numFmtId="0" fontId="9" fillId="0" borderId="12" xfId="68" applyFont="1" applyFill="1" applyBorder="1" applyAlignment="1" applyProtection="1">
      <alignment horizontal="center" vertical="center" shrinkToFit="1"/>
      <protection locked="0"/>
    </xf>
    <xf numFmtId="0" fontId="9" fillId="0" borderId="150" xfId="68" applyFont="1" applyFill="1" applyBorder="1" applyAlignment="1">
      <alignment horizontal="left" vertical="center" shrinkToFit="1"/>
    </xf>
    <xf numFmtId="0" fontId="9" fillId="0" borderId="15" xfId="68" applyFont="1" applyFill="1" applyBorder="1" applyAlignment="1">
      <alignment horizontal="left" vertical="center" shrinkToFit="1"/>
    </xf>
    <xf numFmtId="0" fontId="9" fillId="0" borderId="34" xfId="68" applyFont="1" applyFill="1" applyBorder="1" applyAlignment="1">
      <alignment horizontal="left" vertical="center" shrinkToFit="1"/>
    </xf>
    <xf numFmtId="0" fontId="9" fillId="0" borderId="18" xfId="68" applyFont="1" applyFill="1" applyBorder="1" applyAlignment="1">
      <alignment horizontal="left" vertical="center" shrinkToFit="1"/>
    </xf>
    <xf numFmtId="0" fontId="9" fillId="0" borderId="0" xfId="68" applyFont="1" applyFill="1" applyBorder="1" applyAlignment="1">
      <alignment horizontal="left" vertical="center" shrinkToFit="1"/>
    </xf>
    <xf numFmtId="0" fontId="9" fillId="0" borderId="36" xfId="68" applyFont="1" applyFill="1" applyBorder="1" applyAlignment="1">
      <alignment horizontal="left" vertical="center" shrinkToFit="1"/>
    </xf>
    <xf numFmtId="0" fontId="9" fillId="0" borderId="85" xfId="68" applyFont="1" applyFill="1" applyBorder="1" applyAlignment="1">
      <alignment horizontal="left" vertical="center" shrinkToFit="1"/>
    </xf>
    <xf numFmtId="0" fontId="9" fillId="0" borderId="11" xfId="68" applyFont="1" applyFill="1" applyBorder="1" applyAlignment="1">
      <alignment horizontal="left" vertical="center" shrinkToFit="1"/>
    </xf>
    <xf numFmtId="0" fontId="9" fillId="0" borderId="38" xfId="68" applyFont="1" applyFill="1" applyBorder="1" applyAlignment="1">
      <alignment horizontal="left" vertical="center" shrinkToFit="1"/>
    </xf>
    <xf numFmtId="0" fontId="9" fillId="0" borderId="33" xfId="68" applyFont="1" applyFill="1" applyBorder="1" applyAlignment="1">
      <alignment horizontal="left" vertical="center" shrinkToFit="1"/>
    </xf>
    <xf numFmtId="0" fontId="9" fillId="0" borderId="33" xfId="68" applyFont="1" applyFill="1" applyBorder="1" applyAlignment="1" applyProtection="1">
      <alignment horizontal="center" vertical="center" shrinkToFit="1"/>
      <protection locked="0"/>
    </xf>
    <xf numFmtId="0" fontId="9" fillId="0" borderId="15" xfId="68" applyFont="1" applyFill="1" applyBorder="1" applyAlignment="1" applyProtection="1">
      <alignment horizontal="center" vertical="center" shrinkToFit="1"/>
      <protection locked="0"/>
    </xf>
    <xf numFmtId="0" fontId="9" fillId="0" borderId="34" xfId="68" applyFont="1" applyFill="1" applyBorder="1" applyAlignment="1" applyProtection="1">
      <alignment horizontal="center" vertical="center" shrinkToFit="1"/>
      <protection locked="0"/>
    </xf>
    <xf numFmtId="0" fontId="9" fillId="0" borderId="14" xfId="68" applyFont="1" applyFill="1" applyBorder="1" applyAlignment="1" applyProtection="1">
      <alignment horizontal="center" vertical="center" shrinkToFit="1"/>
      <protection locked="0"/>
    </xf>
    <xf numFmtId="0" fontId="9" fillId="11" borderId="135" xfId="68" applyFont="1" applyFill="1" applyBorder="1" applyAlignment="1">
      <alignment horizontal="left" vertical="center" wrapText="1" shrinkToFit="1"/>
    </xf>
    <xf numFmtId="0" fontId="9" fillId="11" borderId="135" xfId="68" applyFont="1" applyFill="1" applyBorder="1" applyAlignment="1">
      <alignment horizontal="left" vertical="center" shrinkToFit="1"/>
    </xf>
    <xf numFmtId="0" fontId="9" fillId="11" borderId="135" xfId="68" applyFont="1" applyFill="1" applyBorder="1" applyAlignment="1" applyProtection="1">
      <alignment horizontal="center" vertical="center" shrinkToFit="1"/>
      <protection locked="0"/>
    </xf>
    <xf numFmtId="0" fontId="9" fillId="11" borderId="168" xfId="68" applyFont="1" applyFill="1" applyBorder="1" applyAlignment="1">
      <alignment horizontal="left" vertical="center" wrapText="1" shrinkToFit="1"/>
    </xf>
    <xf numFmtId="0" fontId="9" fillId="11" borderId="168" xfId="68" applyFont="1" applyFill="1" applyBorder="1" applyAlignment="1" applyProtection="1">
      <alignment horizontal="center" vertical="center" shrinkToFit="1"/>
      <protection locked="0"/>
    </xf>
    <xf numFmtId="0" fontId="9" fillId="8" borderId="171" xfId="68" applyFont="1" applyFill="1" applyBorder="1" applyAlignment="1">
      <alignment horizontal="left" vertical="center" shrinkToFit="1"/>
    </xf>
    <xf numFmtId="0" fontId="9" fillId="8" borderId="13" xfId="68" applyFont="1" applyFill="1" applyBorder="1" applyAlignment="1">
      <alignment horizontal="left" vertical="center" shrinkToFit="1"/>
    </xf>
    <xf numFmtId="0" fontId="9" fillId="8" borderId="3" xfId="68" applyFont="1" applyFill="1" applyBorder="1" applyAlignment="1">
      <alignment horizontal="left" vertical="center" shrinkToFit="1"/>
    </xf>
    <xf numFmtId="0" fontId="9" fillId="0" borderId="35" xfId="68" applyFont="1" applyFill="1" applyBorder="1" applyAlignment="1" applyProtection="1">
      <alignment horizontal="center" vertical="center" shrinkToFit="1"/>
      <protection locked="0"/>
    </xf>
    <xf numFmtId="0" fontId="9" fillId="0" borderId="0" xfId="68" applyFont="1" applyFill="1" applyBorder="1" applyAlignment="1" applyProtection="1">
      <alignment horizontal="center" vertical="center" shrinkToFit="1"/>
      <protection locked="0"/>
    </xf>
    <xf numFmtId="0" fontId="9" fillId="0" borderId="31" xfId="68" applyFont="1" applyFill="1" applyBorder="1" applyAlignment="1" applyProtection="1">
      <alignment horizontal="center" vertical="center" shrinkToFit="1"/>
      <protection locked="0"/>
    </xf>
    <xf numFmtId="0" fontId="9" fillId="8" borderId="42" xfId="68" applyFont="1" applyFill="1" applyBorder="1" applyAlignment="1">
      <alignment vertical="center" wrapText="1" shrinkToFit="1"/>
    </xf>
    <xf numFmtId="0" fontId="9" fillId="8" borderId="13" xfId="68" applyFont="1" applyFill="1" applyBorder="1" applyAlignment="1">
      <alignment vertical="center" wrapText="1" shrinkToFit="1"/>
    </xf>
    <xf numFmtId="0" fontId="9" fillId="8" borderId="3" xfId="68" applyFont="1" applyFill="1" applyBorder="1" applyAlignment="1">
      <alignment vertical="center" wrapText="1" shrinkToFit="1"/>
    </xf>
    <xf numFmtId="0" fontId="34" fillId="8" borderId="13" xfId="68" applyFont="1" applyFill="1" applyBorder="1" applyAlignment="1" applyProtection="1">
      <alignment vertical="center" wrapText="1" shrinkToFit="1"/>
      <protection locked="0"/>
    </xf>
    <xf numFmtId="0" fontId="34" fillId="8" borderId="3" xfId="68" applyFont="1" applyFill="1" applyBorder="1" applyAlignment="1" applyProtection="1">
      <alignment vertical="center" wrapText="1" shrinkToFit="1"/>
      <protection locked="0"/>
    </xf>
    <xf numFmtId="0" fontId="9" fillId="0" borderId="3" xfId="68" applyFont="1" applyFill="1" applyBorder="1" applyAlignment="1" applyProtection="1">
      <alignment horizontal="center" vertical="center" shrinkToFit="1"/>
      <protection locked="0"/>
    </xf>
    <xf numFmtId="0" fontId="9" fillId="0" borderId="150" xfId="68" applyFont="1" applyFill="1" applyBorder="1" applyAlignment="1">
      <alignment horizontal="center" vertical="center" shrinkToFit="1"/>
    </xf>
    <xf numFmtId="0" fontId="9" fillId="0" borderId="15" xfId="68" applyFont="1" applyFill="1" applyBorder="1" applyAlignment="1">
      <alignment horizontal="center" vertical="center" shrinkToFit="1"/>
    </xf>
    <xf numFmtId="0" fontId="9" fillId="0" borderId="34" xfId="68" applyFont="1" applyFill="1" applyBorder="1" applyAlignment="1">
      <alignment horizontal="center" vertical="center" shrinkToFit="1"/>
    </xf>
    <xf numFmtId="0" fontId="9" fillId="0" borderId="42" xfId="68" applyFont="1" applyFill="1" applyBorder="1" applyAlignment="1">
      <alignment horizontal="left" vertical="center" shrinkToFit="1"/>
    </xf>
    <xf numFmtId="0" fontId="9" fillId="0" borderId="13" xfId="68" applyFont="1" applyFill="1" applyBorder="1" applyAlignment="1">
      <alignment horizontal="left" vertical="center" shrinkToFit="1"/>
    </xf>
    <xf numFmtId="0" fontId="9" fillId="0" borderId="3" xfId="68" applyFont="1" applyFill="1" applyBorder="1" applyAlignment="1">
      <alignment horizontal="left" vertical="center" shrinkToFit="1"/>
    </xf>
    <xf numFmtId="0" fontId="9" fillId="0" borderId="4" xfId="68" applyFont="1" applyFill="1" applyBorder="1" applyAlignment="1">
      <alignment horizontal="left" vertical="center" shrinkToFit="1"/>
    </xf>
    <xf numFmtId="0" fontId="9" fillId="0" borderId="4" xfId="68" applyFont="1" applyFill="1" applyBorder="1" applyAlignment="1" applyProtection="1">
      <alignment horizontal="left" vertical="center" shrinkToFit="1"/>
      <protection locked="0"/>
    </xf>
    <xf numFmtId="0" fontId="9" fillId="0" borderId="5" xfId="68" applyFont="1" applyFill="1" applyBorder="1" applyAlignment="1" applyProtection="1">
      <alignment horizontal="left" vertical="center" shrinkToFit="1"/>
      <protection locked="0"/>
    </xf>
    <xf numFmtId="0" fontId="9" fillId="0" borderId="42" xfId="68" applyFont="1" applyFill="1" applyBorder="1" applyAlignment="1" applyProtection="1">
      <alignment horizontal="left" vertical="center" shrinkToFit="1"/>
      <protection locked="0"/>
    </xf>
    <xf numFmtId="0" fontId="0" fillId="0" borderId="13" xfId="0" applyFont="1" applyBorder="1" applyAlignment="1">
      <alignment horizontal="left" vertical="center" shrinkToFit="1"/>
    </xf>
    <xf numFmtId="0" fontId="0" fillId="0" borderId="12" xfId="0" applyFont="1" applyBorder="1" applyAlignment="1">
      <alignment horizontal="left" vertical="center" shrinkToFit="1"/>
    </xf>
    <xf numFmtId="0" fontId="0" fillId="0" borderId="0" xfId="0" applyFont="1" applyAlignment="1">
      <alignment horizontal="center" vertical="center" shrinkToFit="1"/>
    </xf>
    <xf numFmtId="0" fontId="0" fillId="0" borderId="36" xfId="0" applyFont="1" applyBorder="1" applyAlignment="1">
      <alignment horizontal="center" vertical="center" shrinkToFit="1"/>
    </xf>
    <xf numFmtId="0" fontId="9" fillId="0" borderId="43" xfId="68" applyFont="1" applyFill="1" applyBorder="1" applyAlignment="1">
      <alignment horizontal="left" vertical="center" shrinkToFit="1"/>
    </xf>
    <xf numFmtId="0" fontId="9" fillId="43" borderId="46" xfId="68" applyFont="1" applyFill="1" applyBorder="1" applyAlignment="1">
      <alignment horizontal="center" vertical="center" shrinkToFit="1"/>
    </xf>
    <xf numFmtId="0" fontId="9" fillId="43" borderId="47" xfId="68" applyFont="1" applyFill="1" applyBorder="1" applyAlignment="1">
      <alignment horizontal="center" vertical="center" shrinkToFit="1"/>
    </xf>
    <xf numFmtId="0" fontId="9" fillId="43" borderId="56" xfId="68" applyFont="1" applyFill="1" applyBorder="1" applyAlignment="1">
      <alignment horizontal="center" vertical="center" shrinkToFit="1"/>
    </xf>
    <xf numFmtId="0" fontId="9" fillId="43" borderId="57" xfId="68" applyFont="1" applyFill="1" applyBorder="1" applyAlignment="1">
      <alignment horizontal="center" vertical="center" shrinkToFit="1"/>
    </xf>
    <xf numFmtId="0" fontId="9" fillId="43" borderId="47" xfId="68" applyFont="1" applyFill="1" applyBorder="1" applyAlignment="1">
      <alignment horizontal="center" vertical="center" wrapText="1"/>
    </xf>
    <xf numFmtId="0" fontId="9" fillId="43" borderId="57" xfId="68" applyFont="1" applyFill="1" applyBorder="1" applyAlignment="1">
      <alignment horizontal="center" vertical="center" wrapText="1"/>
    </xf>
    <xf numFmtId="0" fontId="9" fillId="43" borderId="47" xfId="68" applyFont="1" applyFill="1" applyBorder="1" applyAlignment="1">
      <alignment horizontal="center" vertical="center" wrapText="1" shrinkToFit="1"/>
    </xf>
    <xf numFmtId="0" fontId="9" fillId="43" borderId="48" xfId="68" applyFont="1" applyFill="1" applyBorder="1" applyAlignment="1">
      <alignment horizontal="center" vertical="center" shrinkToFit="1"/>
    </xf>
    <xf numFmtId="0" fontId="9" fillId="43" borderId="45" xfId="68" applyFont="1" applyFill="1" applyBorder="1" applyAlignment="1">
      <alignment horizontal="center" vertical="center" shrinkToFit="1"/>
    </xf>
    <xf numFmtId="0" fontId="8" fillId="0" borderId="150" xfId="68" applyFont="1" applyFill="1" applyBorder="1" applyAlignment="1">
      <alignment horizontal="center" vertical="center" wrapText="1" shrinkToFit="1"/>
    </xf>
    <xf numFmtId="0" fontId="8" fillId="0" borderId="15" xfId="68" applyFont="1" applyFill="1" applyBorder="1" applyAlignment="1">
      <alignment horizontal="center" vertical="center" wrapText="1" shrinkToFit="1"/>
    </xf>
    <xf numFmtId="0" fontId="8" fillId="0" borderId="34" xfId="68" applyFont="1" applyFill="1" applyBorder="1" applyAlignment="1">
      <alignment horizontal="center" vertical="center" wrapText="1" shrinkToFit="1"/>
    </xf>
    <xf numFmtId="0" fontId="8" fillId="0" borderId="18" xfId="68" applyFont="1" applyFill="1" applyBorder="1" applyAlignment="1">
      <alignment horizontal="center" vertical="center" wrapText="1" shrinkToFit="1"/>
    </xf>
    <xf numFmtId="0" fontId="8" fillId="0" borderId="0" xfId="68" applyFont="1" applyFill="1" applyBorder="1" applyAlignment="1">
      <alignment horizontal="center" vertical="center" wrapText="1" shrinkToFit="1"/>
    </xf>
    <xf numFmtId="0" fontId="8" fillId="0" borderId="36" xfId="68" applyFont="1" applyFill="1" applyBorder="1" applyAlignment="1">
      <alignment horizontal="center" vertical="center" wrapText="1" shrinkToFit="1"/>
    </xf>
    <xf numFmtId="0" fontId="8" fillId="0" borderId="85" xfId="68" applyFont="1" applyFill="1" applyBorder="1" applyAlignment="1">
      <alignment horizontal="center" vertical="center" wrapText="1" shrinkToFit="1"/>
    </xf>
    <xf numFmtId="0" fontId="8" fillId="0" borderId="11" xfId="68" applyFont="1" applyFill="1" applyBorder="1" applyAlignment="1">
      <alignment horizontal="center" vertical="center" wrapText="1" shrinkToFit="1"/>
    </xf>
    <xf numFmtId="0" fontId="8" fillId="0" borderId="38" xfId="68" applyFont="1" applyFill="1" applyBorder="1" applyAlignment="1">
      <alignment horizontal="center" vertical="center" wrapText="1" shrinkToFit="1"/>
    </xf>
    <xf numFmtId="0" fontId="9" fillId="0" borderId="35" xfId="68" applyFont="1" applyFill="1" applyBorder="1" applyAlignment="1" applyProtection="1">
      <alignment horizontal="left" vertical="center" wrapText="1" shrinkToFit="1"/>
      <protection locked="0"/>
    </xf>
    <xf numFmtId="0" fontId="9" fillId="0" borderId="0" xfId="68" applyFont="1" applyFill="1" applyBorder="1" applyAlignment="1" applyProtection="1">
      <alignment horizontal="left" vertical="center" shrinkToFit="1"/>
      <protection locked="0"/>
    </xf>
    <xf numFmtId="0" fontId="9" fillId="0" borderId="36" xfId="68" applyFont="1" applyFill="1" applyBorder="1" applyAlignment="1" applyProtection="1">
      <alignment horizontal="left" vertical="center" shrinkToFit="1"/>
      <protection locked="0"/>
    </xf>
    <xf numFmtId="0" fontId="9" fillId="0" borderId="35" xfId="68" applyFont="1" applyFill="1" applyBorder="1" applyAlignment="1" applyProtection="1">
      <alignment horizontal="left" vertical="center" shrinkToFit="1"/>
      <protection locked="0"/>
    </xf>
    <xf numFmtId="0" fontId="9" fillId="0" borderId="190" xfId="68" applyFont="1" applyFill="1" applyBorder="1" applyAlignment="1">
      <alignment horizontal="center" vertical="center" wrapText="1" shrinkToFit="1"/>
    </xf>
    <xf numFmtId="0" fontId="9" fillId="0" borderId="191" xfId="68" applyFont="1" applyFill="1" applyBorder="1" applyAlignment="1">
      <alignment horizontal="center" vertical="center" wrapText="1" shrinkToFit="1"/>
    </xf>
    <xf numFmtId="0" fontId="9" fillId="0" borderId="192" xfId="68" applyFont="1" applyFill="1" applyBorder="1" applyAlignment="1">
      <alignment horizontal="center" vertical="center" wrapText="1" shrinkToFit="1"/>
    </xf>
    <xf numFmtId="0" fontId="9" fillId="0" borderId="176" xfId="68" applyFont="1" applyFill="1" applyBorder="1" applyAlignment="1">
      <alignment horizontal="center" vertical="center" wrapText="1" shrinkToFit="1"/>
    </xf>
    <xf numFmtId="0" fontId="9" fillId="0" borderId="177" xfId="68" applyFont="1" applyFill="1" applyBorder="1" applyAlignment="1">
      <alignment horizontal="center" vertical="center" wrapText="1" shrinkToFit="1"/>
    </xf>
    <xf numFmtId="0" fontId="9" fillId="0" borderId="178" xfId="68" applyFont="1" applyFill="1" applyBorder="1" applyAlignment="1">
      <alignment horizontal="center" vertical="center" wrapText="1" shrinkToFit="1"/>
    </xf>
    <xf numFmtId="0" fontId="9" fillId="0" borderId="179" xfId="68" applyFont="1" applyFill="1" applyBorder="1" applyAlignment="1">
      <alignment horizontal="center" vertical="center" wrapText="1" shrinkToFit="1"/>
    </xf>
    <xf numFmtId="0" fontId="9" fillId="0" borderId="180" xfId="68" applyFont="1" applyFill="1" applyBorder="1" applyAlignment="1">
      <alignment horizontal="center" vertical="center" wrapText="1" shrinkToFit="1"/>
    </xf>
    <xf numFmtId="0" fontId="9" fillId="0" borderId="181" xfId="68" applyFont="1" applyFill="1" applyBorder="1" applyAlignment="1">
      <alignment horizontal="center" vertical="center" wrapText="1" shrinkToFit="1"/>
    </xf>
    <xf numFmtId="0" fontId="9" fillId="0" borderId="51" xfId="68" applyFont="1" applyFill="1" applyBorder="1" applyAlignment="1">
      <alignment horizontal="left" vertical="center" shrinkToFit="1"/>
    </xf>
    <xf numFmtId="0" fontId="9" fillId="0" borderId="160" xfId="68" applyFont="1" applyFill="1" applyBorder="1" applyAlignment="1" applyProtection="1">
      <alignment horizontal="center" vertical="center" shrinkToFit="1"/>
      <protection locked="0"/>
    </xf>
    <xf numFmtId="0" fontId="9" fillId="0" borderId="126" xfId="68" applyFont="1" applyFill="1" applyBorder="1" applyAlignment="1" applyProtection="1">
      <alignment horizontal="center" vertical="center" shrinkToFit="1"/>
      <protection locked="0"/>
    </xf>
    <xf numFmtId="0" fontId="9" fillId="0" borderId="49" xfId="68" applyFont="1" applyFill="1" applyBorder="1" applyAlignment="1" applyProtection="1">
      <alignment horizontal="center" vertical="center" shrinkToFit="1"/>
      <protection locked="0"/>
    </xf>
    <xf numFmtId="0" fontId="9" fillId="0" borderId="47" xfId="68" applyFont="1" applyFill="1" applyBorder="1" applyAlignment="1" applyProtection="1">
      <alignment horizontal="left" vertical="center" shrinkToFit="1"/>
      <protection locked="0"/>
    </xf>
    <xf numFmtId="0" fontId="9" fillId="0" borderId="48" xfId="68" applyFont="1" applyFill="1" applyBorder="1" applyAlignment="1" applyProtection="1">
      <alignment horizontal="left" vertical="center" shrinkToFit="1"/>
      <protection locked="0"/>
    </xf>
    <xf numFmtId="0" fontId="0" fillId="0" borderId="0" xfId="0" applyFont="1" applyBorder="1" applyAlignment="1">
      <alignment horizontal="center" vertical="center" shrinkToFit="1"/>
    </xf>
    <xf numFmtId="0" fontId="9" fillId="0" borderId="37" xfId="68" applyFont="1" applyFill="1" applyBorder="1" applyAlignment="1" applyProtection="1">
      <alignment horizontal="center" vertical="center" shrinkToFit="1"/>
      <protection locked="0"/>
    </xf>
    <xf numFmtId="0" fontId="9" fillId="0" borderId="11" xfId="68" applyFont="1" applyFill="1" applyBorder="1" applyAlignment="1" applyProtection="1">
      <alignment horizontal="center" vertical="center" shrinkToFit="1"/>
      <protection locked="0"/>
    </xf>
    <xf numFmtId="0" fontId="9" fillId="0" borderId="10" xfId="68" applyFont="1" applyFill="1" applyBorder="1" applyAlignment="1" applyProtection="1">
      <alignment horizontal="center" vertical="center" shrinkToFit="1"/>
      <protection locked="0"/>
    </xf>
    <xf numFmtId="0" fontId="9" fillId="8" borderId="150" xfId="68" applyFont="1" applyFill="1" applyBorder="1" applyAlignment="1">
      <alignment horizontal="left" vertical="center" shrinkToFit="1"/>
    </xf>
    <xf numFmtId="0" fontId="9" fillId="8" borderId="15" xfId="68" applyFont="1" applyFill="1" applyBorder="1" applyAlignment="1">
      <alignment horizontal="left" vertical="center" shrinkToFit="1"/>
    </xf>
    <xf numFmtId="0" fontId="9" fillId="8" borderId="34" xfId="68" applyFont="1" applyFill="1" applyBorder="1" applyAlignment="1">
      <alignment horizontal="left" vertical="center" shrinkToFit="1"/>
    </xf>
    <xf numFmtId="0" fontId="9" fillId="8" borderId="42" xfId="68" applyFont="1" applyFill="1" applyBorder="1" applyAlignment="1">
      <alignment horizontal="center" vertical="center" wrapText="1" shrinkToFit="1"/>
    </xf>
    <xf numFmtId="0" fontId="9" fillId="8" borderId="13" xfId="68" applyFont="1" applyFill="1" applyBorder="1" applyAlignment="1">
      <alignment horizontal="center" vertical="center" wrapText="1" shrinkToFit="1"/>
    </xf>
    <xf numFmtId="0" fontId="9" fillId="8" borderId="3" xfId="68" applyFont="1" applyFill="1" applyBorder="1" applyAlignment="1">
      <alignment horizontal="center" vertical="center" wrapText="1" shrinkToFit="1"/>
    </xf>
    <xf numFmtId="0" fontId="9" fillId="8" borderId="38" xfId="68" applyFont="1" applyFill="1" applyBorder="1" applyAlignment="1">
      <alignment horizontal="left" vertical="center" shrinkToFit="1"/>
    </xf>
    <xf numFmtId="0" fontId="9" fillId="8" borderId="42" xfId="68" applyFont="1" applyFill="1" applyBorder="1" applyAlignment="1">
      <alignment horizontal="center" vertical="center" shrinkToFit="1"/>
    </xf>
    <xf numFmtId="0" fontId="9" fillId="8" borderId="13" xfId="68" applyFont="1" applyFill="1" applyBorder="1" applyAlignment="1">
      <alignment horizontal="center" vertical="center" shrinkToFit="1"/>
    </xf>
    <xf numFmtId="0" fontId="9" fillId="8" borderId="3" xfId="68" applyFont="1" applyFill="1" applyBorder="1" applyAlignment="1">
      <alignment horizontal="center" vertical="center" shrinkToFit="1"/>
    </xf>
    <xf numFmtId="0" fontId="9" fillId="0" borderId="18" xfId="68" applyFont="1" applyFill="1" applyBorder="1" applyAlignment="1">
      <alignment horizontal="center" vertical="center" shrinkToFit="1"/>
    </xf>
    <xf numFmtId="0" fontId="9" fillId="0" borderId="0" xfId="68" applyFont="1" applyFill="1" applyBorder="1" applyAlignment="1">
      <alignment horizontal="center" vertical="center" shrinkToFit="1"/>
    </xf>
    <xf numFmtId="0" fontId="9" fillId="0" borderId="36" xfId="68" applyFont="1" applyFill="1" applyBorder="1" applyAlignment="1">
      <alignment horizontal="center" vertical="center" shrinkToFit="1"/>
    </xf>
    <xf numFmtId="0" fontId="9" fillId="0" borderId="139" xfId="68" applyFont="1" applyFill="1" applyBorder="1" applyAlignment="1" applyProtection="1">
      <alignment horizontal="center" vertical="center" shrinkToFit="1"/>
      <protection locked="0"/>
    </xf>
    <xf numFmtId="0" fontId="9" fillId="0" borderId="140" xfId="68" applyFont="1" applyFill="1" applyBorder="1" applyAlignment="1" applyProtection="1">
      <alignment horizontal="center" vertical="center" shrinkToFit="1"/>
      <protection locked="0"/>
    </xf>
    <xf numFmtId="0" fontId="9" fillId="0" borderId="141" xfId="68" applyFont="1" applyFill="1" applyBorder="1" applyAlignment="1" applyProtection="1">
      <alignment horizontal="center" vertical="center" shrinkToFit="1"/>
      <protection locked="0"/>
    </xf>
    <xf numFmtId="0" fontId="9" fillId="0" borderId="173" xfId="68" applyFont="1" applyFill="1" applyBorder="1" applyAlignment="1" applyProtection="1">
      <alignment horizontal="center" vertical="center" shrinkToFit="1"/>
      <protection locked="0"/>
    </xf>
    <xf numFmtId="0" fontId="9" fillId="0" borderId="174" xfId="68" applyFont="1" applyFill="1" applyBorder="1" applyAlignment="1" applyProtection="1">
      <alignment horizontal="center" vertical="center" shrinkToFit="1"/>
      <protection locked="0"/>
    </xf>
    <xf numFmtId="0" fontId="9" fillId="0" borderId="175" xfId="68" applyFont="1" applyFill="1" applyBorder="1" applyAlignment="1" applyProtection="1">
      <alignment horizontal="center" vertical="center" shrinkToFit="1"/>
      <protection locked="0"/>
    </xf>
    <xf numFmtId="0" fontId="9" fillId="0" borderId="37" xfId="68" applyFont="1" applyFill="1" applyBorder="1" applyAlignment="1">
      <alignment horizontal="left" vertical="center" shrinkToFit="1"/>
    </xf>
    <xf numFmtId="0" fontId="9" fillId="0" borderId="172" xfId="68" applyFont="1" applyFill="1" applyBorder="1" applyAlignment="1" applyProtection="1">
      <alignment horizontal="center" vertical="center" shrinkToFit="1"/>
      <protection locked="0"/>
    </xf>
    <xf numFmtId="0" fontId="9" fillId="0" borderId="173" xfId="68" applyFont="1" applyFill="1" applyBorder="1" applyAlignment="1">
      <alignment horizontal="left" vertical="center" shrinkToFit="1"/>
    </xf>
    <xf numFmtId="0" fontId="9" fillId="0" borderId="174" xfId="68" applyFont="1" applyFill="1" applyBorder="1" applyAlignment="1">
      <alignment horizontal="left" vertical="center" shrinkToFit="1"/>
    </xf>
    <xf numFmtId="0" fontId="9" fillId="0" borderId="175" xfId="68" applyFont="1" applyFill="1" applyBorder="1" applyAlignment="1">
      <alignment horizontal="left" vertical="center" shrinkToFit="1"/>
    </xf>
    <xf numFmtId="0" fontId="9" fillId="0" borderId="0" xfId="68" applyFont="1" applyFill="1" applyBorder="1" applyAlignment="1" applyProtection="1">
      <alignment horizontal="left" vertical="center" wrapText="1" shrinkToFit="1"/>
      <protection locked="0"/>
    </xf>
    <xf numFmtId="0" fontId="9" fillId="0" borderId="13" xfId="68" applyFont="1" applyFill="1" applyBorder="1" applyAlignment="1" applyProtection="1">
      <alignment horizontal="left" vertical="center" shrinkToFit="1"/>
      <protection locked="0"/>
    </xf>
    <xf numFmtId="0" fontId="9" fillId="0" borderId="3" xfId="68" applyFont="1" applyFill="1" applyBorder="1" applyAlignment="1" applyProtection="1">
      <alignment horizontal="left" vertical="center" shrinkToFit="1"/>
      <protection locked="0"/>
    </xf>
    <xf numFmtId="0" fontId="9" fillId="0" borderId="12" xfId="68" applyFont="1" applyFill="1" applyBorder="1" applyAlignment="1" applyProtection="1">
      <alignment horizontal="left" vertical="center" shrinkToFit="1"/>
      <protection locked="0"/>
    </xf>
    <xf numFmtId="0" fontId="9" fillId="0" borderId="187" xfId="68" applyFont="1" applyFill="1" applyBorder="1" applyAlignment="1">
      <alignment horizontal="center" vertical="center" shrinkToFit="1"/>
    </xf>
    <xf numFmtId="0" fontId="9" fillId="0" borderId="188" xfId="68" applyFont="1" applyFill="1" applyBorder="1" applyAlignment="1">
      <alignment horizontal="center" vertical="center" shrinkToFit="1"/>
    </xf>
    <xf numFmtId="0" fontId="9" fillId="0" borderId="189" xfId="68" applyFont="1" applyFill="1" applyBorder="1" applyAlignment="1">
      <alignment horizontal="center" vertical="center" shrinkToFit="1"/>
    </xf>
    <xf numFmtId="0" fontId="9" fillId="0" borderId="176" xfId="68" applyFont="1" applyFill="1" applyBorder="1" applyAlignment="1">
      <alignment horizontal="center" vertical="center" shrinkToFit="1"/>
    </xf>
    <xf numFmtId="0" fontId="9" fillId="0" borderId="177" xfId="68" applyFont="1" applyFill="1" applyBorder="1" applyAlignment="1">
      <alignment horizontal="center" vertical="center" shrinkToFit="1"/>
    </xf>
    <xf numFmtId="0" fontId="9" fillId="0" borderId="178" xfId="68" applyFont="1" applyFill="1" applyBorder="1" applyAlignment="1">
      <alignment horizontal="center" vertical="center" shrinkToFit="1"/>
    </xf>
    <xf numFmtId="0" fontId="9" fillId="0" borderId="179" xfId="68" applyFont="1" applyFill="1" applyBorder="1" applyAlignment="1">
      <alignment horizontal="center" vertical="center" shrinkToFit="1"/>
    </xf>
    <xf numFmtId="0" fontId="9" fillId="0" borderId="180" xfId="68" applyFont="1" applyFill="1" applyBorder="1" applyAlignment="1">
      <alignment horizontal="center" vertical="center" shrinkToFit="1"/>
    </xf>
    <xf numFmtId="0" fontId="9" fillId="0" borderId="181" xfId="68" applyFont="1" applyFill="1" applyBorder="1" applyAlignment="1">
      <alignment horizontal="center" vertical="center" shrinkToFit="1"/>
    </xf>
    <xf numFmtId="0" fontId="9" fillId="8" borderId="171" xfId="68" applyFont="1" applyFill="1" applyBorder="1" applyAlignment="1">
      <alignment horizontal="center" vertical="center" shrinkToFit="1"/>
    </xf>
    <xf numFmtId="0" fontId="9" fillId="8" borderId="85" xfId="68" applyFont="1" applyFill="1" applyBorder="1" applyAlignment="1">
      <alignment vertical="center" shrinkToFit="1"/>
    </xf>
    <xf numFmtId="0" fontId="9" fillId="8" borderId="11" xfId="68" applyFont="1" applyFill="1" applyBorder="1" applyAlignment="1">
      <alignment vertical="center" shrinkToFit="1"/>
    </xf>
    <xf numFmtId="0" fontId="9" fillId="8" borderId="38" xfId="68" applyFont="1" applyFill="1" applyBorder="1" applyAlignment="1">
      <alignment vertical="center" shrinkToFit="1"/>
    </xf>
    <xf numFmtId="0" fontId="8" fillId="0" borderId="82" xfId="68" applyFont="1" applyFill="1" applyBorder="1" applyAlignment="1">
      <alignment horizontal="left" vertical="center" wrapText="1" shrinkToFit="1"/>
    </xf>
    <xf numFmtId="0" fontId="8" fillId="0" borderId="1" xfId="68" applyFont="1" applyFill="1" applyBorder="1" applyAlignment="1">
      <alignment horizontal="left" vertical="center" wrapText="1" shrinkToFit="1"/>
    </xf>
    <xf numFmtId="0" fontId="8" fillId="0" borderId="83" xfId="68" applyFont="1" applyFill="1" applyBorder="1" applyAlignment="1">
      <alignment horizontal="left" vertical="center" wrapText="1" shrinkToFit="1"/>
    </xf>
    <xf numFmtId="0" fontId="8" fillId="0" borderId="18" xfId="68" applyFont="1" applyFill="1" applyBorder="1" applyAlignment="1">
      <alignment horizontal="left" vertical="center" wrapText="1" shrinkToFit="1"/>
    </xf>
    <xf numFmtId="0" fontId="8" fillId="0" borderId="0" xfId="68" applyFont="1" applyFill="1" applyBorder="1" applyAlignment="1">
      <alignment horizontal="left" vertical="center" wrapText="1" shrinkToFit="1"/>
    </xf>
    <xf numFmtId="0" fontId="8" fillId="0" borderId="36" xfId="68" applyFont="1" applyFill="1" applyBorder="1" applyAlignment="1">
      <alignment horizontal="left" vertical="center" wrapText="1" shrinkToFit="1"/>
    </xf>
    <xf numFmtId="0" fontId="8" fillId="0" borderId="85" xfId="58" applyFont="1" applyFill="1" applyBorder="1" applyAlignment="1">
      <alignment horizontal="left" vertical="center" wrapText="1" shrinkToFit="1"/>
    </xf>
    <xf numFmtId="0" fontId="8" fillId="0" borderId="11" xfId="58" applyFont="1" applyFill="1" applyBorder="1" applyAlignment="1">
      <alignment horizontal="left" vertical="center" wrapText="1" shrinkToFit="1"/>
    </xf>
    <xf numFmtId="0" fontId="8" fillId="0" borderId="38" xfId="58" applyFont="1" applyFill="1" applyBorder="1" applyAlignment="1">
      <alignment horizontal="left" vertical="center" wrapText="1" shrinkToFit="1"/>
    </xf>
    <xf numFmtId="0" fontId="9" fillId="0" borderId="4" xfId="68" applyFont="1" applyFill="1" applyBorder="1" applyAlignment="1" applyProtection="1">
      <alignment horizontal="center" vertical="center" shrinkToFit="1"/>
      <protection locked="0"/>
    </xf>
    <xf numFmtId="0" fontId="9" fillId="0" borderId="3" xfId="68" applyFont="1" applyFill="1" applyBorder="1" applyAlignment="1">
      <alignment horizontal="left" vertical="center" wrapText="1" shrinkToFit="1"/>
    </xf>
    <xf numFmtId="0" fontId="9" fillId="0" borderId="4" xfId="68" applyFont="1" applyFill="1" applyBorder="1" applyAlignment="1">
      <alignment horizontal="left" vertical="center" wrapText="1" shrinkToFit="1"/>
    </xf>
    <xf numFmtId="0" fontId="9" fillId="0" borderId="84" xfId="68" applyFont="1" applyFill="1" applyBorder="1" applyAlignment="1">
      <alignment vertical="center" wrapText="1" shrinkToFit="1"/>
    </xf>
    <xf numFmtId="0" fontId="9" fillId="0" borderId="1" xfId="68" applyFont="1" applyFill="1" applyBorder="1" applyAlignment="1">
      <alignment vertical="center" shrinkToFit="1"/>
    </xf>
    <xf numFmtId="0" fontId="9" fillId="0" borderId="83" xfId="68" applyFont="1" applyFill="1" applyBorder="1" applyAlignment="1">
      <alignment vertical="center" shrinkToFit="1"/>
    </xf>
    <xf numFmtId="0" fontId="9" fillId="0" borderId="35" xfId="68" applyFont="1" applyFill="1" applyBorder="1" applyAlignment="1">
      <alignment vertical="center" wrapText="1" shrinkToFit="1"/>
    </xf>
    <xf numFmtId="0" fontId="9" fillId="0" borderId="0" xfId="68" applyFont="1" applyFill="1" applyBorder="1" applyAlignment="1">
      <alignment vertical="center" shrinkToFit="1"/>
    </xf>
    <xf numFmtId="0" fontId="9" fillId="0" borderId="36" xfId="68" applyFont="1" applyFill="1" applyBorder="1" applyAlignment="1">
      <alignment vertical="center" shrinkToFit="1"/>
    </xf>
    <xf numFmtId="0" fontId="9" fillId="0" borderId="35" xfId="68" applyFont="1" applyFill="1" applyBorder="1" applyAlignment="1">
      <alignment vertical="center" shrinkToFit="1"/>
    </xf>
    <xf numFmtId="0" fontId="9" fillId="0" borderId="37" xfId="58" applyFont="1" applyFill="1" applyBorder="1" applyAlignment="1">
      <alignment vertical="center" shrinkToFit="1"/>
    </xf>
    <xf numFmtId="0" fontId="9" fillId="0" borderId="11" xfId="58" applyFont="1" applyFill="1" applyBorder="1" applyAlignment="1">
      <alignment vertical="center" shrinkToFit="1"/>
    </xf>
    <xf numFmtId="0" fontId="9" fillId="0" borderId="38" xfId="58" applyFont="1" applyFill="1" applyBorder="1" applyAlignment="1">
      <alignment vertical="center" shrinkToFit="1"/>
    </xf>
    <xf numFmtId="0" fontId="9" fillId="0" borderId="49" xfId="68" applyFont="1" applyFill="1" applyBorder="1" applyAlignment="1">
      <alignment horizontal="left" vertical="center" shrinkToFit="1"/>
    </xf>
    <xf numFmtId="0" fontId="9" fillId="0" borderId="47" xfId="68" applyFont="1" applyFill="1" applyBorder="1" applyAlignment="1">
      <alignment horizontal="left" vertical="center" shrinkToFit="1"/>
    </xf>
    <xf numFmtId="0" fontId="9" fillId="0" borderId="47" xfId="68" applyFont="1" applyFill="1" applyBorder="1" applyAlignment="1" applyProtection="1">
      <alignment horizontal="center" vertical="center" shrinkToFit="1"/>
      <protection locked="0"/>
    </xf>
    <xf numFmtId="9" fontId="9" fillId="0" borderId="3" xfId="28" applyFont="1" applyFill="1" applyBorder="1" applyAlignment="1">
      <alignment horizontal="left" vertical="center" shrinkToFit="1"/>
    </xf>
    <xf numFmtId="9" fontId="9" fillId="0" borderId="4" xfId="28" applyFont="1" applyFill="1" applyBorder="1" applyAlignment="1">
      <alignment horizontal="left" vertical="center" shrinkToFit="1"/>
    </xf>
    <xf numFmtId="9" fontId="9" fillId="0" borderId="4" xfId="28" applyFont="1" applyFill="1" applyBorder="1" applyAlignment="1" applyProtection="1">
      <alignment horizontal="center" vertical="center" shrinkToFit="1"/>
      <protection locked="0"/>
    </xf>
    <xf numFmtId="0" fontId="6" fillId="44" borderId="57" xfId="73" applyFont="1" applyFill="1" applyBorder="1" applyAlignment="1">
      <alignment horizontal="left" vertical="center" shrinkToFit="1"/>
    </xf>
    <xf numFmtId="0" fontId="8" fillId="0" borderId="78" xfId="68" applyFont="1" applyFill="1" applyBorder="1" applyAlignment="1">
      <alignment horizontal="center" vertical="center" textRotation="255" shrinkToFit="1"/>
    </xf>
    <xf numFmtId="0" fontId="8" fillId="0" borderId="79" xfId="68" applyFont="1" applyFill="1" applyBorder="1" applyAlignment="1">
      <alignment horizontal="center" vertical="center" textRotation="255" shrinkToFit="1"/>
    </xf>
    <xf numFmtId="0" fontId="9" fillId="0" borderId="36" xfId="68" applyFont="1" applyFill="1" applyBorder="1" applyAlignment="1" applyProtection="1">
      <alignment horizontal="left" vertical="center" wrapText="1" shrinkToFit="1"/>
      <protection locked="0"/>
    </xf>
    <xf numFmtId="0" fontId="9" fillId="0" borderId="37" xfId="68" applyFont="1" applyFill="1" applyBorder="1" applyAlignment="1" applyProtection="1">
      <alignment horizontal="left" vertical="center" wrapText="1" shrinkToFit="1"/>
      <protection locked="0"/>
    </xf>
    <xf numFmtId="0" fontId="9" fillId="0" borderId="11" xfId="68" applyFont="1" applyFill="1" applyBorder="1" applyAlignment="1" applyProtection="1">
      <alignment horizontal="left" vertical="center" wrapText="1" shrinkToFit="1"/>
      <protection locked="0"/>
    </xf>
    <xf numFmtId="0" fontId="9" fillId="0" borderId="38" xfId="68" applyFont="1" applyFill="1" applyBorder="1" applyAlignment="1" applyProtection="1">
      <alignment horizontal="left" vertical="center" wrapText="1" shrinkToFit="1"/>
      <protection locked="0"/>
    </xf>
    <xf numFmtId="0" fontId="6" fillId="8" borderId="35" xfId="68" applyFont="1" applyFill="1" applyBorder="1" applyAlignment="1" applyProtection="1">
      <alignment horizontal="left" vertical="center" wrapText="1" shrinkToFit="1"/>
      <protection locked="0"/>
    </xf>
    <xf numFmtId="0" fontId="6" fillId="8" borderId="0" xfId="68" applyFont="1" applyFill="1" applyBorder="1" applyAlignment="1" applyProtection="1">
      <alignment horizontal="left" vertical="center" wrapText="1" shrinkToFit="1"/>
      <protection locked="0"/>
    </xf>
    <xf numFmtId="0" fontId="6" fillId="8" borderId="36" xfId="68" applyFont="1" applyFill="1" applyBorder="1" applyAlignment="1" applyProtection="1">
      <alignment horizontal="left" vertical="center" wrapText="1" shrinkToFit="1"/>
      <protection locked="0"/>
    </xf>
    <xf numFmtId="0" fontId="6" fillId="8" borderId="37" xfId="68" applyFont="1" applyFill="1" applyBorder="1" applyAlignment="1" applyProtection="1">
      <alignment horizontal="left" vertical="center" wrapText="1" shrinkToFit="1"/>
      <protection locked="0"/>
    </xf>
    <xf numFmtId="0" fontId="6" fillId="8" borderId="11" xfId="68" applyFont="1" applyFill="1" applyBorder="1" applyAlignment="1" applyProtection="1">
      <alignment horizontal="left" vertical="center" wrapText="1" shrinkToFit="1"/>
      <protection locked="0"/>
    </xf>
    <xf numFmtId="0" fontId="6" fillId="8" borderId="38" xfId="68" applyFont="1" applyFill="1" applyBorder="1" applyAlignment="1" applyProtection="1">
      <alignment horizontal="left" vertical="center" wrapText="1" shrinkToFit="1"/>
      <protection locked="0"/>
    </xf>
    <xf numFmtId="0" fontId="9" fillId="8" borderId="171" xfId="68" applyFont="1" applyFill="1" applyBorder="1" applyAlignment="1">
      <alignment vertical="center" shrinkToFit="1"/>
    </xf>
    <xf numFmtId="0" fontId="9" fillId="8" borderId="13" xfId="68" applyFont="1" applyFill="1" applyBorder="1" applyAlignment="1">
      <alignment vertical="center" shrinkToFit="1"/>
    </xf>
    <xf numFmtId="0" fontId="9" fillId="8" borderId="3" xfId="68" applyFont="1" applyFill="1" applyBorder="1" applyAlignment="1">
      <alignment vertical="center" shrinkToFit="1"/>
    </xf>
    <xf numFmtId="0" fontId="6" fillId="44" borderId="47" xfId="73" applyFont="1" applyFill="1" applyBorder="1" applyAlignment="1">
      <alignment horizontal="center" vertical="center" shrinkToFit="1"/>
    </xf>
    <xf numFmtId="0" fontId="6" fillId="44" borderId="48" xfId="73" applyFont="1" applyFill="1" applyBorder="1" applyAlignment="1">
      <alignment horizontal="center" vertical="center" shrinkToFit="1"/>
    </xf>
    <xf numFmtId="0" fontId="6" fillId="44" borderId="4" xfId="73" applyFont="1" applyFill="1" applyBorder="1" applyAlignment="1">
      <alignment horizontal="left" vertical="center" shrinkToFit="1"/>
    </xf>
    <xf numFmtId="0" fontId="6" fillId="44" borderId="4" xfId="73" applyFont="1" applyFill="1" applyBorder="1" applyAlignment="1">
      <alignment vertical="center" shrinkToFit="1"/>
    </xf>
    <xf numFmtId="0" fontId="6" fillId="44" borderId="4" xfId="73" applyFont="1" applyFill="1" applyBorder="1" applyAlignment="1">
      <alignment horizontal="center" vertical="center" shrinkToFit="1"/>
    </xf>
    <xf numFmtId="0" fontId="6" fillId="44" borderId="5" xfId="73" applyFont="1" applyFill="1" applyBorder="1" applyAlignment="1">
      <alignment horizontal="center" vertical="center" shrinkToFit="1"/>
    </xf>
    <xf numFmtId="0" fontId="6" fillId="44" borderId="4" xfId="73" applyFont="1" applyFill="1" applyBorder="1" applyAlignment="1">
      <alignment horizontal="left" vertical="center" wrapText="1" shrinkToFit="1"/>
    </xf>
    <xf numFmtId="38" fontId="6" fillId="44" borderId="4" xfId="72" applyFont="1" applyFill="1" applyBorder="1" applyAlignment="1">
      <alignment vertical="center" wrapText="1" shrinkToFit="1"/>
    </xf>
    <xf numFmtId="56" fontId="6" fillId="44" borderId="4" xfId="48" applyNumberFormat="1" applyFont="1" applyFill="1" applyBorder="1" applyAlignment="1">
      <alignment horizontal="center" vertical="center" shrinkToFit="1"/>
    </xf>
    <xf numFmtId="0" fontId="6" fillId="44" borderId="4" xfId="48" applyFont="1" applyFill="1" applyBorder="1" applyAlignment="1">
      <alignment horizontal="center" vertical="center" shrinkToFit="1"/>
    </xf>
    <xf numFmtId="0" fontId="6" fillId="44" borderId="5" xfId="48" applyFont="1" applyFill="1" applyBorder="1" applyAlignment="1">
      <alignment horizontal="center" vertical="center" shrinkToFit="1"/>
    </xf>
    <xf numFmtId="0" fontId="91" fillId="44" borderId="53" xfId="48" applyFont="1" applyFill="1" applyBorder="1" applyAlignment="1">
      <alignment horizontal="center" vertical="center"/>
    </xf>
    <xf numFmtId="0" fontId="91" fillId="44" borderId="54" xfId="48" applyFont="1" applyFill="1" applyBorder="1" applyAlignment="1">
      <alignment horizontal="center" vertical="center"/>
    </xf>
    <xf numFmtId="0" fontId="91" fillId="44" borderId="87" xfId="48" applyFont="1" applyFill="1" applyBorder="1" applyAlignment="1">
      <alignment horizontal="center" vertical="center"/>
    </xf>
    <xf numFmtId="0" fontId="91" fillId="44" borderId="55" xfId="48" applyFont="1" applyFill="1" applyBorder="1" applyAlignment="1">
      <alignment horizontal="center" vertical="center"/>
    </xf>
    <xf numFmtId="0" fontId="6" fillId="44" borderId="49" xfId="73" applyFont="1" applyFill="1" applyBorder="1" applyAlignment="1">
      <alignment horizontal="center" vertical="center" shrinkToFit="1"/>
    </xf>
    <xf numFmtId="0" fontId="6" fillId="44" borderId="3" xfId="73" applyFont="1" applyFill="1" applyBorder="1" applyAlignment="1">
      <alignment horizontal="center" vertical="center" shrinkToFit="1"/>
    </xf>
    <xf numFmtId="0" fontId="6" fillId="44" borderId="34" xfId="73" applyFont="1" applyFill="1" applyBorder="1" applyAlignment="1">
      <alignment horizontal="center" vertical="center" shrinkToFit="1"/>
    </xf>
    <xf numFmtId="0" fontId="6" fillId="44" borderId="43" xfId="73" applyFont="1" applyFill="1" applyBorder="1" applyAlignment="1">
      <alignment horizontal="center" vertical="center" shrinkToFit="1"/>
    </xf>
    <xf numFmtId="0" fontId="6" fillId="44" borderId="58" xfId="73" applyFont="1" applyFill="1" applyBorder="1" applyAlignment="1">
      <alignment horizontal="center" vertical="center" shrinkToFit="1"/>
    </xf>
    <xf numFmtId="0" fontId="6" fillId="44" borderId="57" xfId="73" applyFont="1" applyFill="1" applyBorder="1" applyAlignment="1">
      <alignment horizontal="center" vertical="center" shrinkToFit="1"/>
    </xf>
    <xf numFmtId="0" fontId="6" fillId="44" borderId="47" xfId="73" applyFont="1" applyFill="1" applyBorder="1" applyAlignment="1">
      <alignment horizontal="left" vertical="center" shrinkToFit="1"/>
    </xf>
    <xf numFmtId="0" fontId="6" fillId="44" borderId="47" xfId="73" applyFont="1" applyFill="1" applyBorder="1" applyAlignment="1">
      <alignment vertical="center" shrinkToFit="1"/>
    </xf>
    <xf numFmtId="0" fontId="6" fillId="44" borderId="57" xfId="73" applyFont="1" applyFill="1" applyBorder="1" applyAlignment="1">
      <alignment vertical="center" shrinkToFit="1"/>
    </xf>
    <xf numFmtId="0" fontId="6" fillId="0" borderId="42" xfId="73" applyFont="1" applyFill="1" applyBorder="1" applyAlignment="1">
      <alignment horizontal="left" vertical="center" shrinkToFit="1"/>
    </xf>
    <xf numFmtId="0" fontId="6" fillId="0" borderId="13" xfId="73" applyFont="1" applyFill="1" applyBorder="1" applyAlignment="1">
      <alignment horizontal="left" vertical="center" shrinkToFit="1"/>
    </xf>
    <xf numFmtId="0" fontId="6" fillId="0" borderId="3" xfId="73" applyFont="1" applyFill="1" applyBorder="1" applyAlignment="1">
      <alignment horizontal="left" vertical="center" shrinkToFit="1"/>
    </xf>
    <xf numFmtId="0" fontId="9" fillId="43" borderId="84" xfId="68" applyFont="1" applyFill="1" applyBorder="1" applyAlignment="1">
      <alignment horizontal="center" vertical="center" shrinkToFit="1"/>
    </xf>
    <xf numFmtId="0" fontId="9" fillId="43" borderId="1" xfId="68" applyFont="1" applyFill="1" applyBorder="1" applyAlignment="1">
      <alignment horizontal="center" vertical="center" shrinkToFit="1"/>
    </xf>
    <xf numFmtId="0" fontId="9" fillId="43" borderId="35" xfId="68" applyFont="1" applyFill="1" applyBorder="1" applyAlignment="1">
      <alignment horizontal="center" vertical="center" shrinkToFit="1"/>
    </xf>
    <xf numFmtId="0" fontId="9" fillId="43" borderId="0" xfId="68" applyFont="1" applyFill="1" applyBorder="1" applyAlignment="1">
      <alignment horizontal="center" vertical="center" shrinkToFit="1"/>
    </xf>
    <xf numFmtId="0" fontId="6" fillId="44" borderId="42" xfId="73" applyFont="1" applyFill="1" applyBorder="1" applyAlignment="1">
      <alignment horizontal="center" vertical="center" shrinkToFit="1"/>
    </xf>
    <xf numFmtId="0" fontId="6" fillId="44" borderId="13" xfId="73" applyFont="1" applyFill="1" applyBorder="1" applyAlignment="1">
      <alignment horizontal="center" vertical="center" shrinkToFit="1"/>
    </xf>
    <xf numFmtId="0" fontId="6" fillId="44" borderId="12" xfId="73" applyFont="1" applyFill="1" applyBorder="1" applyAlignment="1">
      <alignment horizontal="center" vertical="center" shrinkToFit="1"/>
    </xf>
    <xf numFmtId="0" fontId="6" fillId="44" borderId="57" xfId="48" applyFont="1" applyFill="1" applyBorder="1" applyAlignment="1">
      <alignment horizontal="center" vertical="center" shrinkToFit="1"/>
    </xf>
    <xf numFmtId="0" fontId="6" fillId="44" borderId="45" xfId="48" applyFont="1" applyFill="1" applyBorder="1" applyAlignment="1">
      <alignment horizontal="center" vertical="center" shrinkToFit="1"/>
    </xf>
    <xf numFmtId="0" fontId="6" fillId="44" borderId="51" xfId="73" applyFont="1" applyFill="1" applyBorder="1" applyAlignment="1">
      <alignment horizontal="center" vertical="center" shrinkToFit="1"/>
    </xf>
    <xf numFmtId="0" fontId="6" fillId="44" borderId="52" xfId="73" applyFont="1" applyFill="1" applyBorder="1" applyAlignment="1">
      <alignment horizontal="center" vertical="center" shrinkToFit="1"/>
    </xf>
    <xf numFmtId="0" fontId="91" fillId="44" borderId="79" xfId="48" applyFont="1" applyFill="1" applyBorder="1" applyAlignment="1">
      <alignment horizontal="center" vertical="center"/>
    </xf>
    <xf numFmtId="0" fontId="6" fillId="44" borderId="38" xfId="73" applyFont="1" applyFill="1" applyBorder="1" applyAlignment="1">
      <alignment horizontal="center" vertical="center" shrinkToFit="1"/>
    </xf>
    <xf numFmtId="0" fontId="6" fillId="44" borderId="51" xfId="73" applyFont="1" applyFill="1" applyBorder="1" applyAlignment="1">
      <alignment horizontal="left" vertical="center" shrinkToFit="1"/>
    </xf>
    <xf numFmtId="0" fontId="9" fillId="0" borderId="157" xfId="68" applyFont="1" applyFill="1" applyBorder="1" applyAlignment="1" applyProtection="1">
      <alignment horizontal="left" vertical="center" shrinkToFit="1"/>
      <protection locked="0"/>
    </xf>
    <xf numFmtId="0" fontId="9" fillId="0" borderId="158" xfId="68" applyFont="1" applyFill="1" applyBorder="1" applyAlignment="1" applyProtection="1">
      <alignment horizontal="left" vertical="center" shrinkToFit="1"/>
      <protection locked="0"/>
    </xf>
    <xf numFmtId="9" fontId="9" fillId="0" borderId="4" xfId="28" applyFont="1" applyFill="1" applyBorder="1" applyAlignment="1" applyProtection="1">
      <alignment horizontal="left" vertical="center" shrinkToFit="1"/>
      <protection locked="0"/>
    </xf>
    <xf numFmtId="9" fontId="9" fillId="0" borderId="5" xfId="28" applyFont="1" applyFill="1" applyBorder="1" applyAlignment="1" applyProtection="1">
      <alignment horizontal="left" vertical="center" shrinkToFit="1"/>
      <protection locked="0"/>
    </xf>
    <xf numFmtId="0" fontId="9" fillId="0" borderId="43" xfId="68" applyFont="1" applyFill="1" applyBorder="1" applyAlignment="1" applyProtection="1">
      <alignment horizontal="left" vertical="center" shrinkToFit="1"/>
      <protection locked="0"/>
    </xf>
    <xf numFmtId="0" fontId="9" fillId="0" borderId="44" xfId="68" applyFont="1" applyFill="1" applyBorder="1" applyAlignment="1" applyProtection="1">
      <alignment horizontal="left" vertical="center" shrinkToFit="1"/>
      <protection locked="0"/>
    </xf>
    <xf numFmtId="0" fontId="0" fillId="0" borderId="13" xfId="0" applyFont="1" applyFill="1" applyBorder="1" applyAlignment="1">
      <alignment horizontal="left" vertical="center" shrinkToFit="1"/>
    </xf>
    <xf numFmtId="0" fontId="0" fillId="0" borderId="3" xfId="0" applyFont="1" applyFill="1" applyBorder="1" applyAlignment="1">
      <alignment horizontal="left" vertical="center" shrinkToFit="1"/>
    </xf>
    <xf numFmtId="0" fontId="9" fillId="0" borderId="36" xfId="68" applyFont="1" applyFill="1" applyBorder="1" applyAlignment="1" applyProtection="1">
      <alignment horizontal="center" vertical="center" shrinkToFit="1"/>
      <protection locked="0"/>
    </xf>
    <xf numFmtId="0" fontId="0" fillId="0" borderId="11" xfId="0" applyFont="1" applyBorder="1" applyAlignment="1">
      <alignment horizontal="center" vertical="center" shrinkToFit="1"/>
    </xf>
    <xf numFmtId="0" fontId="0" fillId="0" borderId="38" xfId="0" applyFont="1" applyBorder="1" applyAlignment="1">
      <alignment horizontal="center" vertical="center" shrinkToFit="1"/>
    </xf>
    <xf numFmtId="0" fontId="8" fillId="0" borderId="85" xfId="68" applyFont="1" applyFill="1" applyBorder="1" applyAlignment="1">
      <alignment horizontal="left" vertical="center" wrapText="1" shrinkToFit="1"/>
    </xf>
    <xf numFmtId="0" fontId="8" fillId="0" borderId="11" xfId="68" applyFont="1" applyFill="1" applyBorder="1" applyAlignment="1">
      <alignment horizontal="left" vertical="center" wrapText="1" shrinkToFit="1"/>
    </xf>
    <xf numFmtId="0" fontId="8" fillId="0" borderId="38" xfId="68" applyFont="1" applyFill="1" applyBorder="1" applyAlignment="1">
      <alignment horizontal="left" vertical="center" wrapText="1" shrinkToFit="1"/>
    </xf>
    <xf numFmtId="0" fontId="9" fillId="0" borderId="84" xfId="68" applyFont="1" applyFill="1" applyBorder="1" applyAlignment="1" applyProtection="1">
      <alignment horizontal="left" vertical="center" wrapText="1" shrinkToFit="1"/>
      <protection locked="0"/>
    </xf>
    <xf numFmtId="0" fontId="9" fillId="0" borderId="1" xfId="68" applyFont="1" applyFill="1" applyBorder="1" applyAlignment="1" applyProtection="1">
      <alignment horizontal="left" vertical="center" wrapText="1" shrinkToFit="1"/>
      <protection locked="0"/>
    </xf>
    <xf numFmtId="0" fontId="9" fillId="0" borderId="83" xfId="68" applyFont="1" applyFill="1" applyBorder="1" applyAlignment="1" applyProtection="1">
      <alignment horizontal="left" vertical="center" wrapText="1" shrinkToFit="1"/>
      <protection locked="0"/>
    </xf>
    <xf numFmtId="0" fontId="9" fillId="0" borderId="182" xfId="68" applyFont="1" applyFill="1" applyBorder="1" applyAlignment="1" applyProtection="1">
      <alignment horizontal="left" vertical="center" wrapText="1" shrinkToFit="1"/>
      <protection locked="0"/>
    </xf>
    <xf numFmtId="0" fontId="9" fillId="0" borderId="183" xfId="68" applyFont="1" applyFill="1" applyBorder="1" applyAlignment="1" applyProtection="1">
      <alignment horizontal="left" vertical="center" wrapText="1" shrinkToFit="1"/>
      <protection locked="0"/>
    </xf>
    <xf numFmtId="0" fontId="9" fillId="0" borderId="130" xfId="68" applyFont="1" applyFill="1" applyBorder="1" applyAlignment="1" applyProtection="1">
      <alignment horizontal="left" vertical="center" wrapText="1" shrinkToFit="1"/>
      <protection locked="0"/>
    </xf>
    <xf numFmtId="0" fontId="9" fillId="0" borderId="1" xfId="68" applyFont="1" applyFill="1" applyBorder="1" applyAlignment="1" applyProtection="1">
      <alignment horizontal="left" vertical="center" shrinkToFit="1"/>
      <protection locked="0"/>
    </xf>
    <xf numFmtId="0" fontId="9" fillId="0" borderId="83" xfId="68" applyFont="1" applyFill="1" applyBorder="1" applyAlignment="1" applyProtection="1">
      <alignment horizontal="left" vertical="center" shrinkToFit="1"/>
      <protection locked="0"/>
    </xf>
    <xf numFmtId="0" fontId="9" fillId="0" borderId="37" xfId="68" applyFont="1" applyFill="1" applyBorder="1" applyAlignment="1" applyProtection="1">
      <alignment horizontal="left" vertical="center" shrinkToFit="1"/>
      <protection locked="0"/>
    </xf>
    <xf numFmtId="0" fontId="9" fillId="0" borderId="11" xfId="68" applyFont="1" applyFill="1" applyBorder="1" applyAlignment="1" applyProtection="1">
      <alignment horizontal="left" vertical="center" shrinkToFit="1"/>
      <protection locked="0"/>
    </xf>
    <xf numFmtId="0" fontId="9" fillId="0" borderId="38" xfId="68" applyFont="1" applyFill="1" applyBorder="1" applyAlignment="1" applyProtection="1">
      <alignment horizontal="left" vertical="center" shrinkToFit="1"/>
      <protection locked="0"/>
    </xf>
    <xf numFmtId="0" fontId="8" fillId="0" borderId="35" xfId="68" applyFont="1" applyFill="1" applyBorder="1" applyAlignment="1" applyProtection="1">
      <alignment horizontal="center" vertical="center" textRotation="255" shrinkToFit="1"/>
      <protection locked="0"/>
    </xf>
    <xf numFmtId="0" fontId="0" fillId="0" borderId="0" xfId="0" applyFont="1" applyAlignment="1">
      <alignment horizontal="center" vertical="center" textRotation="255" shrinkToFit="1"/>
    </xf>
    <xf numFmtId="0" fontId="0" fillId="0" borderId="36" xfId="0" applyFont="1" applyBorder="1" applyAlignment="1">
      <alignment horizontal="center" vertical="center" textRotation="255" shrinkToFit="1"/>
    </xf>
    <xf numFmtId="0" fontId="0" fillId="0" borderId="35" xfId="0" applyFont="1" applyBorder="1" applyAlignment="1">
      <alignment horizontal="center" vertical="center" textRotation="255" shrinkToFit="1"/>
    </xf>
    <xf numFmtId="0" fontId="0" fillId="0" borderId="37" xfId="0" applyFont="1" applyBorder="1" applyAlignment="1">
      <alignment horizontal="center" vertical="center" textRotation="255" shrinkToFit="1"/>
    </xf>
    <xf numFmtId="0" fontId="0" fillId="0" borderId="11" xfId="0" applyFont="1" applyBorder="1" applyAlignment="1">
      <alignment horizontal="center" vertical="center" textRotation="255" shrinkToFit="1"/>
    </xf>
    <xf numFmtId="0" fontId="0" fillId="0" borderId="38" xfId="0" applyFont="1" applyBorder="1" applyAlignment="1">
      <alignment horizontal="center" vertical="center" textRotation="255" shrinkToFit="1"/>
    </xf>
    <xf numFmtId="0" fontId="8" fillId="0" borderId="19" xfId="68" applyFont="1" applyBorder="1" applyAlignment="1">
      <alignment horizontal="center" vertical="center"/>
    </xf>
    <xf numFmtId="0" fontId="8" fillId="0" borderId="9" xfId="68" applyFont="1" applyBorder="1" applyAlignment="1">
      <alignment horizontal="center" vertical="center"/>
    </xf>
    <xf numFmtId="0" fontId="9" fillId="0" borderId="33" xfId="68" applyFont="1" applyFill="1" applyBorder="1" applyAlignment="1" applyProtection="1">
      <alignment horizontal="left" vertical="center" shrinkToFit="1"/>
      <protection locked="0"/>
    </xf>
    <xf numFmtId="0" fontId="9" fillId="0" borderId="15" xfId="68" applyFont="1" applyFill="1" applyBorder="1" applyAlignment="1" applyProtection="1">
      <alignment horizontal="left" vertical="center" shrinkToFit="1"/>
      <protection locked="0"/>
    </xf>
    <xf numFmtId="0" fontId="9" fillId="0" borderId="34" xfId="68" applyFont="1" applyFill="1" applyBorder="1" applyAlignment="1" applyProtection="1">
      <alignment horizontal="left" vertical="center" shrinkToFit="1"/>
      <protection locked="0"/>
    </xf>
    <xf numFmtId="0" fontId="9" fillId="43" borderId="43" xfId="68" applyFont="1" applyFill="1" applyBorder="1" applyAlignment="1">
      <alignment horizontal="center" vertical="center" shrinkToFit="1"/>
    </xf>
    <xf numFmtId="0" fontId="9" fillId="43" borderId="44" xfId="68" applyFont="1" applyFill="1" applyBorder="1" applyAlignment="1">
      <alignment horizontal="center" vertical="center" shrinkToFit="1"/>
    </xf>
    <xf numFmtId="38" fontId="6" fillId="44" borderId="47" xfId="72" applyFont="1" applyFill="1" applyBorder="1" applyAlignment="1">
      <alignment vertical="center" shrinkToFit="1"/>
    </xf>
    <xf numFmtId="38" fontId="6" fillId="44" borderId="4" xfId="72" applyFont="1" applyFill="1" applyBorder="1" applyAlignment="1">
      <alignment horizontal="left" vertical="center" wrapText="1" shrinkToFit="1"/>
    </xf>
    <xf numFmtId="38" fontId="6" fillId="44" borderId="4" xfId="72" applyFont="1" applyFill="1" applyBorder="1" applyAlignment="1">
      <alignment vertical="center" shrinkToFit="1"/>
    </xf>
    <xf numFmtId="0" fontId="9" fillId="0" borderId="51" xfId="68" applyFont="1" applyFill="1" applyBorder="1" applyAlignment="1" applyProtection="1">
      <alignment horizontal="left" vertical="center" shrinkToFit="1"/>
      <protection locked="0"/>
    </xf>
    <xf numFmtId="0" fontId="9" fillId="0" borderId="52" xfId="68" applyFont="1" applyFill="1" applyBorder="1" applyAlignment="1" applyProtection="1">
      <alignment horizontal="left" vertical="center" shrinkToFit="1"/>
      <protection locked="0"/>
    </xf>
    <xf numFmtId="0" fontId="6" fillId="0" borderId="42" xfId="58" applyFont="1" applyBorder="1" applyAlignment="1" applyProtection="1">
      <alignment vertical="center"/>
      <protection locked="0"/>
    </xf>
    <xf numFmtId="0" fontId="0" fillId="0" borderId="13" xfId="0" applyFont="1" applyBorder="1" applyAlignment="1">
      <alignment vertical="center"/>
    </xf>
    <xf numFmtId="0" fontId="0" fillId="0" borderId="12" xfId="0" applyFont="1" applyBorder="1" applyAlignment="1">
      <alignment vertical="center"/>
    </xf>
    <xf numFmtId="0" fontId="9" fillId="43" borderId="84" xfId="68" applyFont="1" applyFill="1" applyBorder="1" applyAlignment="1">
      <alignment horizontal="center" vertical="center" wrapText="1" shrinkToFit="1"/>
    </xf>
    <xf numFmtId="0" fontId="9" fillId="43" borderId="1" xfId="68" applyFont="1" applyFill="1" applyBorder="1" applyAlignment="1">
      <alignment horizontal="center" vertical="center" wrapText="1" shrinkToFit="1"/>
    </xf>
    <xf numFmtId="0" fontId="9" fillId="43" borderId="83" xfId="68" applyFont="1" applyFill="1" applyBorder="1" applyAlignment="1">
      <alignment horizontal="center" vertical="center" wrapText="1" shrinkToFit="1"/>
    </xf>
    <xf numFmtId="0" fontId="9" fillId="43" borderId="30" xfId="68" applyFont="1" applyFill="1" applyBorder="1" applyAlignment="1">
      <alignment horizontal="center" vertical="center" wrapText="1" shrinkToFit="1"/>
    </xf>
    <xf numFmtId="0" fontId="9" fillId="43" borderId="86" xfId="68" applyFont="1" applyFill="1" applyBorder="1" applyAlignment="1">
      <alignment horizontal="center" vertical="center" wrapText="1" shrinkToFit="1"/>
    </xf>
    <xf numFmtId="0" fontId="9" fillId="43" borderId="127" xfId="68" applyFont="1" applyFill="1" applyBorder="1" applyAlignment="1">
      <alignment horizontal="center" vertical="center" wrapText="1" shrinkToFit="1"/>
    </xf>
    <xf numFmtId="0" fontId="9" fillId="43" borderId="83" xfId="68" applyFont="1" applyFill="1" applyBorder="1" applyAlignment="1">
      <alignment horizontal="center" vertical="center" shrinkToFit="1"/>
    </xf>
    <xf numFmtId="0" fontId="9" fillId="43" borderId="86" xfId="68" applyFont="1" applyFill="1" applyBorder="1" applyAlignment="1">
      <alignment horizontal="center" vertical="center" shrinkToFit="1"/>
    </xf>
    <xf numFmtId="0" fontId="9" fillId="43" borderId="127" xfId="68" applyFont="1" applyFill="1" applyBorder="1" applyAlignment="1">
      <alignment horizontal="center" vertical="center" shrinkToFit="1"/>
    </xf>
    <xf numFmtId="0" fontId="11" fillId="0" borderId="0" xfId="68" applyFont="1" applyAlignment="1">
      <alignment horizontal="center" vertical="center"/>
    </xf>
    <xf numFmtId="0" fontId="9" fillId="43" borderId="166" xfId="68" applyFont="1" applyFill="1" applyBorder="1" applyAlignment="1">
      <alignment horizontal="center" vertical="center" shrinkToFit="1"/>
    </xf>
    <xf numFmtId="0" fontId="7" fillId="5" borderId="19" xfId="62" applyFont="1" applyFill="1" applyBorder="1" applyAlignment="1" applyProtection="1">
      <alignment horizontal="center" vertical="center"/>
      <protection locked="0"/>
    </xf>
    <xf numFmtId="0" fontId="7" fillId="5" borderId="9" xfId="62" applyFont="1" applyFill="1" applyBorder="1" applyAlignment="1" applyProtection="1">
      <alignment horizontal="center" vertical="center"/>
      <protection locked="0"/>
    </xf>
    <xf numFmtId="0" fontId="0" fillId="5" borderId="9" xfId="0" applyFont="1" applyFill="1" applyBorder="1" applyAlignment="1">
      <alignment horizontal="center" vertical="center"/>
    </xf>
    <xf numFmtId="0" fontId="9" fillId="0" borderId="38" xfId="68" applyFont="1" applyFill="1" applyBorder="1" applyAlignment="1" applyProtection="1">
      <alignment horizontal="center" vertical="center" shrinkToFit="1"/>
      <protection locked="0"/>
    </xf>
    <xf numFmtId="0" fontId="7" fillId="0" borderId="19" xfId="62" applyFont="1" applyFill="1" applyBorder="1" applyAlignment="1" applyProtection="1">
      <alignment horizontal="center" vertical="center"/>
      <protection locked="0"/>
    </xf>
    <xf numFmtId="0" fontId="7" fillId="0" borderId="9" xfId="62" applyFont="1" applyFill="1" applyBorder="1" applyAlignment="1" applyProtection="1">
      <alignment horizontal="center" vertical="center"/>
      <protection locked="0"/>
    </xf>
    <xf numFmtId="0" fontId="7" fillId="0" borderId="8" xfId="62" applyFont="1" applyFill="1" applyBorder="1" applyAlignment="1" applyProtection="1">
      <alignment horizontal="center" vertical="center"/>
      <protection locked="0"/>
    </xf>
    <xf numFmtId="0" fontId="9" fillId="46" borderId="81" xfId="68" applyFont="1" applyFill="1" applyBorder="1" applyAlignment="1">
      <alignment horizontal="center" vertical="center" shrinkToFit="1"/>
    </xf>
    <xf numFmtId="0" fontId="9" fillId="46" borderId="98" xfId="68" applyFont="1" applyFill="1" applyBorder="1" applyAlignment="1">
      <alignment horizontal="center" vertical="center" shrinkToFit="1"/>
    </xf>
    <xf numFmtId="0" fontId="9" fillId="46" borderId="58" xfId="68" applyFont="1" applyFill="1" applyBorder="1" applyAlignment="1">
      <alignment horizontal="center" vertical="center" shrinkToFit="1"/>
    </xf>
    <xf numFmtId="0" fontId="9" fillId="8" borderId="77" xfId="68" applyFont="1" applyFill="1" applyBorder="1" applyAlignment="1">
      <alignment horizontal="center" vertical="center" wrapText="1" shrinkToFit="1"/>
    </xf>
    <xf numFmtId="0" fontId="9" fillId="8" borderId="98" xfId="68" applyFont="1" applyFill="1" applyBorder="1" applyAlignment="1">
      <alignment horizontal="center" vertical="center" wrapText="1" shrinkToFit="1"/>
    </xf>
    <xf numFmtId="0" fontId="9" fillId="8" borderId="58" xfId="68" applyFont="1" applyFill="1" applyBorder="1" applyAlignment="1">
      <alignment horizontal="center" vertical="center" wrapText="1" shrinkToFit="1"/>
    </xf>
    <xf numFmtId="0" fontId="9" fillId="0" borderId="187" xfId="68" applyFont="1" applyFill="1" applyBorder="1" applyAlignment="1" applyProtection="1">
      <alignment horizontal="center" vertical="center" wrapText="1" shrinkToFit="1"/>
      <protection locked="0"/>
    </xf>
    <xf numFmtId="0" fontId="9" fillId="0" borderId="188" xfId="68" applyFont="1" applyFill="1" applyBorder="1" applyAlignment="1" applyProtection="1">
      <alignment horizontal="center" vertical="center" wrapText="1" shrinkToFit="1"/>
      <protection locked="0"/>
    </xf>
    <xf numFmtId="0" fontId="9" fillId="0" borderId="189" xfId="68" applyFont="1" applyFill="1" applyBorder="1" applyAlignment="1" applyProtection="1">
      <alignment horizontal="center" vertical="center" wrapText="1" shrinkToFit="1"/>
      <protection locked="0"/>
    </xf>
    <xf numFmtId="0" fontId="9" fillId="0" borderId="179" xfId="68" applyFont="1" applyFill="1" applyBorder="1" applyAlignment="1" applyProtection="1">
      <alignment horizontal="center" vertical="center" wrapText="1" shrinkToFit="1"/>
      <protection locked="0"/>
    </xf>
    <xf numFmtId="0" fontId="9" fillId="0" borderId="180" xfId="68" applyFont="1" applyFill="1" applyBorder="1" applyAlignment="1" applyProtection="1">
      <alignment horizontal="center" vertical="center" wrapText="1" shrinkToFit="1"/>
      <protection locked="0"/>
    </xf>
    <xf numFmtId="0" fontId="9" fillId="0" borderId="181" xfId="68" applyFont="1" applyFill="1" applyBorder="1" applyAlignment="1" applyProtection="1">
      <alignment horizontal="center" vertical="center" wrapText="1" shrinkToFit="1"/>
      <protection locked="0"/>
    </xf>
    <xf numFmtId="0" fontId="9" fillId="0" borderId="187" xfId="68" applyFont="1" applyFill="1" applyBorder="1" applyAlignment="1">
      <alignment horizontal="center" vertical="center" wrapText="1" shrinkToFit="1"/>
    </xf>
    <xf numFmtId="0" fontId="9" fillId="0" borderId="188" xfId="68" applyFont="1" applyFill="1" applyBorder="1" applyAlignment="1">
      <alignment horizontal="center" vertical="center" wrapText="1" shrinkToFit="1"/>
    </xf>
    <xf numFmtId="0" fontId="9" fillId="0" borderId="189" xfId="68" applyFont="1" applyFill="1" applyBorder="1" applyAlignment="1">
      <alignment horizontal="center" vertical="center" wrapText="1" shrinkToFit="1"/>
    </xf>
    <xf numFmtId="0" fontId="9" fillId="0" borderId="42" xfId="68" applyFont="1" applyFill="1" applyBorder="1" applyAlignment="1" applyProtection="1">
      <alignment horizontal="left" vertical="center" wrapText="1" shrinkToFit="1"/>
      <protection locked="0"/>
    </xf>
    <xf numFmtId="0" fontId="9" fillId="0" borderId="13" xfId="68" applyFont="1" applyFill="1" applyBorder="1" applyAlignment="1" applyProtection="1">
      <alignment horizontal="left" vertical="center" wrapText="1" shrinkToFit="1"/>
      <protection locked="0"/>
    </xf>
    <xf numFmtId="0" fontId="9" fillId="0" borderId="3" xfId="68" applyFont="1" applyFill="1" applyBorder="1" applyAlignment="1" applyProtection="1">
      <alignment horizontal="left" vertical="center" wrapText="1" shrinkToFit="1"/>
      <protection locked="0"/>
    </xf>
    <xf numFmtId="0" fontId="8" fillId="0" borderId="82" xfId="68" applyFont="1" applyFill="1" applyBorder="1" applyAlignment="1">
      <alignment horizontal="center" vertical="center" wrapText="1" shrinkToFit="1"/>
    </xf>
    <xf numFmtId="0" fontId="8" fillId="0" borderId="1" xfId="68" applyFont="1" applyFill="1" applyBorder="1" applyAlignment="1">
      <alignment horizontal="center" vertical="center" wrapText="1" shrinkToFit="1"/>
    </xf>
    <xf numFmtId="0" fontId="8" fillId="0" borderId="83" xfId="68" applyFont="1" applyFill="1" applyBorder="1" applyAlignment="1">
      <alignment horizontal="center" vertical="center" wrapText="1" shrinkToFit="1"/>
    </xf>
    <xf numFmtId="0" fontId="9" fillId="0" borderId="190" xfId="68" applyFont="1" applyFill="1" applyBorder="1" applyAlignment="1" applyProtection="1">
      <alignment horizontal="center" vertical="center" shrinkToFit="1"/>
      <protection locked="0"/>
    </xf>
    <xf numFmtId="0" fontId="9" fillId="0" borderId="191" xfId="68" applyFont="1" applyFill="1" applyBorder="1" applyAlignment="1" applyProtection="1">
      <alignment horizontal="center" vertical="center" shrinkToFit="1"/>
      <protection locked="0"/>
    </xf>
    <xf numFmtId="0" fontId="9" fillId="0" borderId="192" xfId="68" applyFont="1" applyFill="1" applyBorder="1" applyAlignment="1" applyProtection="1">
      <alignment horizontal="center" vertical="center" shrinkToFit="1"/>
      <protection locked="0"/>
    </xf>
    <xf numFmtId="0" fontId="9" fillId="0" borderId="176" xfId="68" applyFont="1" applyFill="1" applyBorder="1" applyAlignment="1" applyProtection="1">
      <alignment horizontal="center" vertical="center" shrinkToFit="1"/>
      <protection locked="0"/>
    </xf>
    <xf numFmtId="0" fontId="9" fillId="0" borderId="177" xfId="68" applyFont="1" applyFill="1" applyBorder="1" applyAlignment="1" applyProtection="1">
      <alignment horizontal="center" vertical="center" shrinkToFit="1"/>
      <protection locked="0"/>
    </xf>
    <xf numFmtId="0" fontId="9" fillId="0" borderId="178" xfId="68" applyFont="1" applyFill="1" applyBorder="1" applyAlignment="1" applyProtection="1">
      <alignment horizontal="center" vertical="center" shrinkToFit="1"/>
      <protection locked="0"/>
    </xf>
    <xf numFmtId="0" fontId="9" fillId="0" borderId="179" xfId="68" applyFont="1" applyFill="1" applyBorder="1" applyAlignment="1" applyProtection="1">
      <alignment horizontal="center" vertical="center" shrinkToFit="1"/>
      <protection locked="0"/>
    </xf>
    <xf numFmtId="0" fontId="9" fillId="0" borderId="180" xfId="68" applyFont="1" applyFill="1" applyBorder="1" applyAlignment="1" applyProtection="1">
      <alignment horizontal="center" vertical="center" shrinkToFit="1"/>
      <protection locked="0"/>
    </xf>
    <xf numFmtId="0" fontId="9" fillId="0" borderId="181" xfId="68" applyFont="1" applyFill="1" applyBorder="1" applyAlignment="1" applyProtection="1">
      <alignment horizontal="center" vertical="center" shrinkToFit="1"/>
      <protection locked="0"/>
    </xf>
    <xf numFmtId="0" fontId="9" fillId="0" borderId="77" xfId="68" applyFont="1" applyFill="1" applyBorder="1" applyAlignment="1" applyProtection="1">
      <alignment horizontal="center" vertical="center" shrinkToFit="1"/>
      <protection locked="0"/>
    </xf>
    <xf numFmtId="0" fontId="9" fillId="0" borderId="98" xfId="68" applyFont="1" applyFill="1" applyBorder="1" applyAlignment="1" applyProtection="1">
      <alignment horizontal="center" vertical="center" shrinkToFit="1"/>
      <protection locked="0"/>
    </xf>
    <xf numFmtId="0" fontId="9" fillId="0" borderId="58" xfId="68" applyFont="1" applyFill="1" applyBorder="1" applyAlignment="1" applyProtection="1">
      <alignment horizontal="center" vertical="center" shrinkToFit="1"/>
      <protection locked="0"/>
    </xf>
    <xf numFmtId="0" fontId="9" fillId="0" borderId="190" xfId="68" applyFont="1" applyFill="1" applyBorder="1" applyAlignment="1" applyProtection="1">
      <alignment horizontal="center" vertical="center" wrapText="1" shrinkToFit="1"/>
      <protection locked="0"/>
    </xf>
    <xf numFmtId="0" fontId="9" fillId="0" borderId="191" xfId="68" applyFont="1" applyFill="1" applyBorder="1" applyAlignment="1" applyProtection="1">
      <alignment horizontal="center" vertical="center" wrapText="1" shrinkToFit="1"/>
      <protection locked="0"/>
    </xf>
    <xf numFmtId="0" fontId="9" fillId="0" borderId="192" xfId="68" applyFont="1" applyFill="1" applyBorder="1" applyAlignment="1" applyProtection="1">
      <alignment horizontal="center" vertical="center" wrapText="1" shrinkToFit="1"/>
      <protection locked="0"/>
    </xf>
    <xf numFmtId="0" fontId="9" fillId="0" borderId="176" xfId="68" applyFont="1" applyFill="1" applyBorder="1" applyAlignment="1" applyProtection="1">
      <alignment horizontal="center" vertical="center" wrapText="1" shrinkToFit="1"/>
      <protection locked="0"/>
    </xf>
    <xf numFmtId="0" fontId="9" fillId="0" borderId="177" xfId="68" applyFont="1" applyFill="1" applyBorder="1" applyAlignment="1" applyProtection="1">
      <alignment horizontal="center" vertical="center" wrapText="1" shrinkToFit="1"/>
      <protection locked="0"/>
    </xf>
    <xf numFmtId="0" fontId="9" fillId="0" borderId="178" xfId="68" applyFont="1" applyFill="1" applyBorder="1" applyAlignment="1" applyProtection="1">
      <alignment horizontal="center" vertical="center" wrapText="1" shrinkToFit="1"/>
      <protection locked="0"/>
    </xf>
    <xf numFmtId="0" fontId="9" fillId="0" borderId="84" xfId="68" applyFont="1" applyFill="1" applyBorder="1" applyAlignment="1">
      <alignment horizontal="center" vertical="center" wrapText="1" shrinkToFit="1"/>
    </xf>
    <xf numFmtId="0" fontId="9" fillId="0" borderId="1" xfId="68" applyFont="1" applyFill="1" applyBorder="1" applyAlignment="1">
      <alignment horizontal="center" vertical="center" wrapText="1" shrinkToFit="1"/>
    </xf>
    <xf numFmtId="0" fontId="9" fillId="0" borderId="83" xfId="68" applyFont="1" applyFill="1" applyBorder="1" applyAlignment="1">
      <alignment horizontal="center" vertical="center" wrapText="1" shrinkToFit="1"/>
    </xf>
    <xf numFmtId="0" fontId="9" fillId="0" borderId="35" xfId="68" applyFont="1" applyFill="1" applyBorder="1" applyAlignment="1">
      <alignment horizontal="center" vertical="center" wrapText="1" shrinkToFit="1"/>
    </xf>
    <xf numFmtId="0" fontId="9" fillId="0" borderId="0" xfId="68" applyFont="1" applyFill="1" applyBorder="1" applyAlignment="1">
      <alignment horizontal="center" vertical="center" wrapText="1" shrinkToFit="1"/>
    </xf>
    <xf numFmtId="0" fontId="9" fillId="0" borderId="36" xfId="68" applyFont="1" applyFill="1" applyBorder="1" applyAlignment="1">
      <alignment horizontal="center" vertical="center" wrapText="1" shrinkToFit="1"/>
    </xf>
    <xf numFmtId="0" fontId="9" fillId="0" borderId="37" xfId="68" applyFont="1" applyFill="1" applyBorder="1" applyAlignment="1">
      <alignment horizontal="center" vertical="center" wrapText="1" shrinkToFit="1"/>
    </xf>
    <xf numFmtId="0" fontId="9" fillId="0" borderId="11" xfId="68" applyFont="1" applyFill="1" applyBorder="1" applyAlignment="1">
      <alignment horizontal="center" vertical="center" wrapText="1" shrinkToFit="1"/>
    </xf>
    <xf numFmtId="0" fontId="9" fillId="0" borderId="38" xfId="68" applyFont="1" applyFill="1" applyBorder="1" applyAlignment="1">
      <alignment horizontal="center" vertical="center" wrapText="1" shrinkToFit="1"/>
    </xf>
    <xf numFmtId="0" fontId="9" fillId="0" borderId="42" xfId="68" applyFont="1" applyFill="1" applyBorder="1" applyAlignment="1">
      <alignment horizontal="left" vertical="center" wrapText="1" shrinkToFit="1"/>
    </xf>
    <xf numFmtId="0" fontId="9" fillId="0" borderId="13" xfId="68" applyFont="1" applyFill="1" applyBorder="1" applyAlignment="1">
      <alignment horizontal="left" vertical="center" wrapText="1" shrinkToFit="1"/>
    </xf>
    <xf numFmtId="0" fontId="9" fillId="0" borderId="35" xfId="68" applyFont="1" applyFill="1" applyBorder="1" applyAlignment="1">
      <alignment horizontal="left" vertical="center" shrinkToFit="1"/>
    </xf>
    <xf numFmtId="0" fontId="8" fillId="0" borderId="35" xfId="68" applyFont="1" applyFill="1" applyBorder="1" applyAlignment="1" applyProtection="1">
      <alignment horizontal="center" vertical="top" shrinkToFit="1"/>
      <protection locked="0"/>
    </xf>
    <xf numFmtId="0" fontId="8" fillId="0" borderId="0" xfId="68" applyFont="1" applyFill="1" applyBorder="1" applyAlignment="1" applyProtection="1">
      <alignment horizontal="center" vertical="top" shrinkToFit="1"/>
      <protection locked="0"/>
    </xf>
    <xf numFmtId="0" fontId="8" fillId="0" borderId="36" xfId="68" applyFont="1" applyFill="1" applyBorder="1" applyAlignment="1" applyProtection="1">
      <alignment horizontal="center" vertical="top" shrinkToFit="1"/>
      <protection locked="0"/>
    </xf>
    <xf numFmtId="0" fontId="8" fillId="0" borderId="37" xfId="68" applyFont="1" applyFill="1" applyBorder="1" applyAlignment="1" applyProtection="1">
      <alignment horizontal="center" vertical="top" shrinkToFit="1"/>
      <protection locked="0"/>
    </xf>
    <xf numFmtId="0" fontId="8" fillId="0" borderId="11" xfId="68" applyFont="1" applyFill="1" applyBorder="1" applyAlignment="1" applyProtection="1">
      <alignment horizontal="center" vertical="top" shrinkToFit="1"/>
      <protection locked="0"/>
    </xf>
    <xf numFmtId="0" fontId="8" fillId="0" borderId="38" xfId="68" applyFont="1" applyFill="1" applyBorder="1" applyAlignment="1" applyProtection="1">
      <alignment horizontal="center" vertical="top" shrinkToFit="1"/>
      <protection locked="0"/>
    </xf>
    <xf numFmtId="0" fontId="9" fillId="0" borderId="160" xfId="68" applyFont="1" applyFill="1" applyBorder="1" applyAlignment="1" applyProtection="1">
      <alignment horizontal="left" vertical="center" wrapText="1" shrinkToFit="1"/>
      <protection locked="0"/>
    </xf>
    <xf numFmtId="0" fontId="9" fillId="0" borderId="126" xfId="68" applyFont="1" applyFill="1" applyBorder="1" applyAlignment="1" applyProtection="1">
      <alignment horizontal="left" vertical="center" shrinkToFit="1"/>
      <protection locked="0"/>
    </xf>
    <xf numFmtId="0" fontId="9" fillId="0" borderId="49" xfId="68" applyFont="1" applyFill="1" applyBorder="1" applyAlignment="1" applyProtection="1">
      <alignment horizontal="left" vertical="center" shrinkToFit="1"/>
      <protection locked="0"/>
    </xf>
    <xf numFmtId="0" fontId="9" fillId="8" borderId="33" xfId="68" applyFont="1" applyFill="1" applyBorder="1" applyAlignment="1">
      <alignment horizontal="left" vertical="center" wrapText="1" shrinkToFit="1"/>
    </xf>
    <xf numFmtId="0" fontId="9" fillId="8" borderId="15" xfId="68" applyFont="1" applyFill="1" applyBorder="1" applyAlignment="1">
      <alignment horizontal="left" vertical="center" wrapText="1" shrinkToFit="1"/>
    </xf>
    <xf numFmtId="0" fontId="9" fillId="8" borderId="34" xfId="68" applyFont="1" applyFill="1" applyBorder="1" applyAlignment="1">
      <alignment horizontal="left" vertical="center" wrapText="1" shrinkToFit="1"/>
    </xf>
    <xf numFmtId="0" fontId="34" fillId="8" borderId="33" xfId="68" applyFont="1" applyFill="1" applyBorder="1" applyAlignment="1" applyProtection="1">
      <alignment horizontal="left" vertical="center" wrapText="1" shrinkToFit="1"/>
      <protection locked="0"/>
    </xf>
    <xf numFmtId="0" fontId="34" fillId="8" borderId="15" xfId="68" applyFont="1" applyFill="1" applyBorder="1" applyAlignment="1" applyProtection="1">
      <alignment horizontal="left" vertical="center" wrapText="1" shrinkToFit="1"/>
      <protection locked="0"/>
    </xf>
    <xf numFmtId="0" fontId="34" fillId="8" borderId="34" xfId="68" applyFont="1" applyFill="1" applyBorder="1" applyAlignment="1" applyProtection="1">
      <alignment horizontal="left" vertical="center" wrapText="1" shrinkToFit="1"/>
      <protection locked="0"/>
    </xf>
    <xf numFmtId="0" fontId="9" fillId="0" borderId="190" xfId="68" applyFont="1" applyFill="1" applyBorder="1" applyAlignment="1">
      <alignment horizontal="center" vertical="center" shrinkToFit="1"/>
    </xf>
    <xf numFmtId="0" fontId="9" fillId="0" borderId="191" xfId="68" applyFont="1" applyFill="1" applyBorder="1" applyAlignment="1">
      <alignment horizontal="center" vertical="center" shrinkToFit="1"/>
    </xf>
    <xf numFmtId="0" fontId="9" fillId="0" borderId="192" xfId="68" applyFont="1" applyFill="1" applyBorder="1" applyAlignment="1">
      <alignment horizontal="center" vertical="center" shrinkToFit="1"/>
    </xf>
    <xf numFmtId="0" fontId="9" fillId="0" borderId="84" xfId="68" applyFont="1" applyFill="1" applyBorder="1" applyAlignment="1" applyProtection="1">
      <alignment horizontal="center" vertical="center" wrapText="1" shrinkToFit="1"/>
      <protection locked="0"/>
    </xf>
    <xf numFmtId="0" fontId="9" fillId="0" borderId="1" xfId="68" applyFont="1" applyFill="1" applyBorder="1" applyAlignment="1" applyProtection="1">
      <alignment horizontal="center" vertical="center" wrapText="1" shrinkToFit="1"/>
      <protection locked="0"/>
    </xf>
    <xf numFmtId="0" fontId="9" fillId="0" borderId="83" xfId="68" applyFont="1" applyFill="1" applyBorder="1" applyAlignment="1" applyProtection="1">
      <alignment horizontal="center" vertical="center" wrapText="1" shrinkToFit="1"/>
      <protection locked="0"/>
    </xf>
    <xf numFmtId="0" fontId="9" fillId="0" borderId="35" xfId="68" applyFont="1" applyFill="1" applyBorder="1" applyAlignment="1" applyProtection="1">
      <alignment horizontal="center" vertical="center" wrapText="1" shrinkToFit="1"/>
      <protection locked="0"/>
    </xf>
    <xf numFmtId="0" fontId="9" fillId="0" borderId="0" xfId="68" applyFont="1" applyFill="1" applyBorder="1" applyAlignment="1" applyProtection="1">
      <alignment horizontal="center" vertical="center" wrapText="1" shrinkToFit="1"/>
      <protection locked="0"/>
    </xf>
    <xf numFmtId="0" fontId="9" fillId="0" borderId="36" xfId="68" applyFont="1" applyFill="1" applyBorder="1" applyAlignment="1" applyProtection="1">
      <alignment horizontal="center" vertical="center" wrapText="1" shrinkToFit="1"/>
      <protection locked="0"/>
    </xf>
    <xf numFmtId="0" fontId="71" fillId="0" borderId="1" xfId="58" applyFont="1" applyBorder="1" applyAlignment="1">
      <alignment horizontal="left" vertical="top" wrapText="1"/>
    </xf>
    <xf numFmtId="0" fontId="71" fillId="0" borderId="1" xfId="58" applyFont="1" applyBorder="1" applyAlignment="1">
      <alignment horizontal="left" vertical="top"/>
    </xf>
    <xf numFmtId="0" fontId="71" fillId="0" borderId="0" xfId="58" applyFont="1" applyBorder="1" applyAlignment="1">
      <alignment horizontal="left" vertical="top"/>
    </xf>
    <xf numFmtId="0" fontId="9" fillId="0" borderId="51" xfId="68" applyFont="1" applyFill="1" applyBorder="1" applyAlignment="1" applyProtection="1">
      <alignment horizontal="center" vertical="center" shrinkToFit="1"/>
      <protection locked="0"/>
    </xf>
    <xf numFmtId="0" fontId="9" fillId="11" borderId="146" xfId="68" applyFont="1" applyFill="1" applyBorder="1" applyAlignment="1" applyProtection="1">
      <alignment horizontal="center" vertical="center" shrinkToFit="1"/>
      <protection locked="0"/>
    </xf>
    <xf numFmtId="0" fontId="9" fillId="8" borderId="11" xfId="68" applyFont="1" applyFill="1" applyBorder="1" applyAlignment="1">
      <alignment horizontal="center" vertical="center" shrinkToFit="1"/>
    </xf>
    <xf numFmtId="0" fontId="9" fillId="8" borderId="38" xfId="68" applyFont="1" applyFill="1" applyBorder="1" applyAlignment="1">
      <alignment horizontal="center" vertical="center" shrinkToFit="1"/>
    </xf>
    <xf numFmtId="0" fontId="9" fillId="0" borderId="33" xfId="68" applyFont="1" applyFill="1" applyBorder="1" applyAlignment="1" applyProtection="1">
      <alignment horizontal="center" vertical="center" wrapText="1" shrinkToFit="1"/>
      <protection locked="0"/>
    </xf>
    <xf numFmtId="0" fontId="9" fillId="0" borderId="15" xfId="68" applyFont="1" applyFill="1" applyBorder="1" applyAlignment="1" applyProtection="1">
      <alignment horizontal="center" vertical="center" wrapText="1" shrinkToFit="1"/>
      <protection locked="0"/>
    </xf>
    <xf numFmtId="0" fontId="9" fillId="0" borderId="34" xfId="68" applyFont="1" applyFill="1" applyBorder="1" applyAlignment="1" applyProtection="1">
      <alignment horizontal="center" vertical="center" wrapText="1" shrinkToFit="1"/>
      <protection locked="0"/>
    </xf>
    <xf numFmtId="0" fontId="9" fillId="0" borderId="37" xfId="68" applyFont="1" applyFill="1" applyBorder="1" applyAlignment="1" applyProtection="1">
      <alignment horizontal="center" vertical="center" wrapText="1" shrinkToFit="1"/>
      <protection locked="0"/>
    </xf>
    <xf numFmtId="0" fontId="9" fillId="0" borderId="11" xfId="68" applyFont="1" applyFill="1" applyBorder="1" applyAlignment="1" applyProtection="1">
      <alignment horizontal="center" vertical="center" wrapText="1" shrinkToFit="1"/>
      <protection locked="0"/>
    </xf>
    <xf numFmtId="0" fontId="9" fillId="0" borderId="38" xfId="68" applyFont="1" applyFill="1" applyBorder="1" applyAlignment="1" applyProtection="1">
      <alignment horizontal="center" vertical="center" wrapText="1" shrinkToFit="1"/>
      <protection locked="0"/>
    </xf>
    <xf numFmtId="0" fontId="9" fillId="11" borderId="33" xfId="68" applyFont="1" applyFill="1" applyBorder="1" applyAlignment="1">
      <alignment horizontal="center" vertical="center" shrinkToFit="1"/>
    </xf>
    <xf numFmtId="0" fontId="9" fillId="11" borderId="15" xfId="68" applyFont="1" applyFill="1" applyBorder="1" applyAlignment="1">
      <alignment horizontal="center" vertical="center" shrinkToFit="1"/>
    </xf>
    <xf numFmtId="0" fontId="9" fillId="11" borderId="35" xfId="68" applyFont="1" applyFill="1" applyBorder="1" applyAlignment="1">
      <alignment horizontal="center" vertical="center" shrinkToFit="1"/>
    </xf>
    <xf numFmtId="0" fontId="9" fillId="11" borderId="0" xfId="68" applyFont="1" applyFill="1" applyBorder="1" applyAlignment="1">
      <alignment horizontal="center" vertical="center" shrinkToFit="1"/>
    </xf>
    <xf numFmtId="0" fontId="9" fillId="8" borderId="15" xfId="68" applyFont="1" applyFill="1" applyBorder="1" applyAlignment="1">
      <alignment horizontal="center" vertical="center" shrinkToFit="1"/>
    </xf>
    <xf numFmtId="0" fontId="9" fillId="8" borderId="34" xfId="68" applyFont="1" applyFill="1" applyBorder="1" applyAlignment="1">
      <alignment horizontal="center" vertical="center" shrinkToFit="1"/>
    </xf>
    <xf numFmtId="0" fontId="8" fillId="0" borderId="0" xfId="68" applyFont="1" applyFill="1" applyBorder="1" applyAlignment="1">
      <alignment vertical="center" wrapText="1" shrinkToFit="1"/>
    </xf>
    <xf numFmtId="0" fontId="8" fillId="0" borderId="36" xfId="68" applyFont="1" applyFill="1" applyBorder="1" applyAlignment="1">
      <alignment vertical="center" wrapText="1" shrinkToFit="1"/>
    </xf>
    <xf numFmtId="0" fontId="9" fillId="11" borderId="84" xfId="68" applyFont="1" applyFill="1" applyBorder="1" applyAlignment="1" applyProtection="1">
      <alignment horizontal="center" vertical="center" shrinkToFit="1"/>
      <protection locked="0"/>
    </xf>
    <xf numFmtId="0" fontId="9" fillId="11" borderId="1" xfId="68" applyFont="1" applyFill="1" applyBorder="1" applyAlignment="1" applyProtection="1">
      <alignment horizontal="center" vertical="center" shrinkToFit="1"/>
      <protection locked="0"/>
    </xf>
    <xf numFmtId="0" fontId="9" fillId="11" borderId="83" xfId="68" applyFont="1" applyFill="1" applyBorder="1" applyAlignment="1" applyProtection="1">
      <alignment horizontal="center" vertical="center" shrinkToFit="1"/>
      <protection locked="0"/>
    </xf>
    <xf numFmtId="0" fontId="9" fillId="11" borderId="35" xfId="68" applyFont="1" applyFill="1" applyBorder="1" applyAlignment="1" applyProtection="1">
      <alignment horizontal="center" vertical="center" shrinkToFit="1"/>
      <protection locked="0"/>
    </xf>
    <xf numFmtId="0" fontId="9" fillId="11" borderId="0" xfId="68" applyFont="1" applyFill="1" applyBorder="1" applyAlignment="1" applyProtection="1">
      <alignment horizontal="center" vertical="center" shrinkToFit="1"/>
      <protection locked="0"/>
    </xf>
    <xf numFmtId="0" fontId="9" fillId="11" borderId="36" xfId="68" applyFont="1" applyFill="1" applyBorder="1" applyAlignment="1" applyProtection="1">
      <alignment horizontal="center" vertical="center" shrinkToFit="1"/>
      <protection locked="0"/>
    </xf>
    <xf numFmtId="0" fontId="9" fillId="0" borderId="33" xfId="68" applyFont="1" applyFill="1" applyBorder="1" applyAlignment="1">
      <alignment horizontal="center" vertical="center" wrapText="1" shrinkToFit="1"/>
    </xf>
    <xf numFmtId="0" fontId="9" fillId="0" borderId="15" xfId="68" applyFont="1" applyFill="1" applyBorder="1" applyAlignment="1">
      <alignment horizontal="center" vertical="center" wrapText="1" shrinkToFit="1"/>
    </xf>
    <xf numFmtId="0" fontId="9" fillId="0" borderId="34" xfId="68" applyFont="1" applyFill="1" applyBorder="1" applyAlignment="1">
      <alignment horizontal="center" vertical="center" wrapText="1" shrinkToFit="1"/>
    </xf>
    <xf numFmtId="0" fontId="0" fillId="0" borderId="0" xfId="0" applyFont="1" applyBorder="1" applyAlignment="1">
      <alignment horizontal="center" vertical="center" wrapText="1" shrinkToFit="1"/>
    </xf>
    <xf numFmtId="0" fontId="0" fillId="0" borderId="36" xfId="0" applyFont="1" applyBorder="1" applyAlignment="1">
      <alignment horizontal="center" vertical="center" wrapText="1" shrinkToFit="1"/>
    </xf>
    <xf numFmtId="0" fontId="0" fillId="0" borderId="35" xfId="0" applyFont="1" applyBorder="1" applyAlignment="1">
      <alignment horizontal="center" vertical="center" wrapText="1" shrinkToFit="1"/>
    </xf>
    <xf numFmtId="0" fontId="9" fillId="0" borderId="126" xfId="68" applyFont="1" applyFill="1" applyBorder="1" applyAlignment="1" applyProtection="1">
      <alignment horizontal="left" vertical="center" wrapText="1" shrinkToFit="1"/>
      <protection locked="0"/>
    </xf>
    <xf numFmtId="0" fontId="9" fillId="0" borderId="49" xfId="68" applyFont="1" applyFill="1" applyBorder="1" applyAlignment="1" applyProtection="1">
      <alignment horizontal="left" vertical="center" wrapText="1" shrinkToFit="1"/>
      <protection locked="0"/>
    </xf>
    <xf numFmtId="0" fontId="88" fillId="0" borderId="0" xfId="68" applyFont="1" applyFill="1" applyBorder="1" applyAlignment="1">
      <alignment horizontal="left" vertical="center" shrinkToFit="1"/>
    </xf>
    <xf numFmtId="0" fontId="9" fillId="0" borderId="42" xfId="68" applyFont="1" applyFill="1" applyBorder="1" applyAlignment="1" applyProtection="1">
      <alignment horizontal="center" vertical="center" wrapText="1"/>
      <protection locked="0"/>
    </xf>
    <xf numFmtId="0" fontId="9" fillId="0" borderId="13" xfId="68" applyFont="1" applyFill="1" applyBorder="1" applyAlignment="1" applyProtection="1">
      <alignment horizontal="center" vertical="center" wrapText="1"/>
      <protection locked="0"/>
    </xf>
    <xf numFmtId="0" fontId="9" fillId="0" borderId="3" xfId="68" applyFont="1" applyFill="1" applyBorder="1" applyAlignment="1" applyProtection="1">
      <alignment horizontal="center" vertical="center" wrapText="1"/>
      <protection locked="0"/>
    </xf>
    <xf numFmtId="0" fontId="9" fillId="0" borderId="201" xfId="68" applyFont="1" applyFill="1" applyBorder="1" applyAlignment="1" applyProtection="1">
      <alignment horizontal="center" vertical="center" shrinkToFit="1"/>
      <protection locked="0"/>
    </xf>
    <xf numFmtId="0" fontId="9" fillId="0" borderId="202" xfId="68" applyFont="1" applyFill="1" applyBorder="1" applyAlignment="1" applyProtection="1">
      <alignment horizontal="center" vertical="center" shrinkToFit="1"/>
      <protection locked="0"/>
    </xf>
    <xf numFmtId="0" fontId="9" fillId="0" borderId="203" xfId="68" applyFont="1" applyFill="1" applyBorder="1" applyAlignment="1" applyProtection="1">
      <alignment horizontal="center" vertical="center" shrinkToFit="1"/>
      <protection locked="0"/>
    </xf>
    <xf numFmtId="0" fontId="9" fillId="0" borderId="193" xfId="68" applyFont="1" applyFill="1" applyBorder="1" applyAlignment="1" applyProtection="1">
      <alignment horizontal="center" vertical="center" wrapText="1"/>
      <protection locked="0"/>
    </xf>
    <xf numFmtId="0" fontId="9" fillId="0" borderId="194" xfId="68" applyFont="1" applyFill="1" applyBorder="1" applyAlignment="1" applyProtection="1">
      <alignment horizontal="center" vertical="center" wrapText="1"/>
      <protection locked="0"/>
    </xf>
    <xf numFmtId="0" fontId="9" fillId="0" borderId="195" xfId="68" applyFont="1" applyFill="1" applyBorder="1" applyAlignment="1" applyProtection="1">
      <alignment horizontal="center" vertical="center" wrapText="1"/>
      <protection locked="0"/>
    </xf>
    <xf numFmtId="0" fontId="9" fillId="0" borderId="35" xfId="68" applyFont="1" applyFill="1" applyBorder="1" applyAlignment="1">
      <alignment horizontal="left" vertical="top" wrapText="1" shrinkToFit="1"/>
    </xf>
    <xf numFmtId="0" fontId="9" fillId="0" borderId="0" xfId="68" applyFont="1" applyFill="1" applyBorder="1" applyAlignment="1">
      <alignment horizontal="left" vertical="top" wrapText="1" shrinkToFit="1"/>
    </xf>
    <xf numFmtId="0" fontId="9" fillId="0" borderId="36" xfId="68" applyFont="1" applyFill="1" applyBorder="1" applyAlignment="1">
      <alignment horizontal="left" vertical="top" wrapText="1" shrinkToFit="1"/>
    </xf>
    <xf numFmtId="0" fontId="9" fillId="0" borderId="37" xfId="68" applyFont="1" applyFill="1" applyBorder="1" applyAlignment="1">
      <alignment horizontal="left" vertical="top" wrapText="1" shrinkToFit="1"/>
    </xf>
    <xf numFmtId="0" fontId="9" fillId="0" borderId="11" xfId="68" applyFont="1" applyFill="1" applyBorder="1" applyAlignment="1">
      <alignment horizontal="left" vertical="top" wrapText="1" shrinkToFit="1"/>
    </xf>
    <xf numFmtId="0" fontId="9" fillId="0" borderId="38" xfId="68" applyFont="1" applyFill="1" applyBorder="1" applyAlignment="1">
      <alignment horizontal="left" vertical="top" wrapText="1" shrinkToFit="1"/>
    </xf>
    <xf numFmtId="0" fontId="11" fillId="0" borderId="0" xfId="68" applyFont="1" applyFill="1" applyAlignment="1">
      <alignment horizontal="center" vertical="center"/>
    </xf>
    <xf numFmtId="0" fontId="6" fillId="0" borderId="82" xfId="68" applyFont="1" applyFill="1" applyBorder="1" applyAlignment="1">
      <alignment horizontal="center" vertical="center" shrinkToFit="1"/>
    </xf>
    <xf numFmtId="0" fontId="6" fillId="0" borderId="1" xfId="68" applyFont="1" applyFill="1" applyBorder="1" applyAlignment="1">
      <alignment horizontal="center" vertical="center" shrinkToFit="1"/>
    </xf>
    <xf numFmtId="0" fontId="6" fillId="0" borderId="83" xfId="68" applyFont="1" applyFill="1" applyBorder="1" applyAlignment="1">
      <alignment horizontal="center" vertical="center" shrinkToFit="1"/>
    </xf>
    <xf numFmtId="0" fontId="6" fillId="0" borderId="205" xfId="68" applyFont="1" applyFill="1" applyBorder="1" applyAlignment="1">
      <alignment horizontal="center" vertical="center" shrinkToFit="1"/>
    </xf>
    <xf numFmtId="0" fontId="6" fillId="0" borderId="199" xfId="68" applyFont="1" applyFill="1" applyBorder="1" applyAlignment="1">
      <alignment horizontal="center" vertical="center" shrinkToFit="1"/>
    </xf>
    <xf numFmtId="0" fontId="6" fillId="0" borderId="200" xfId="68" applyFont="1" applyFill="1" applyBorder="1" applyAlignment="1">
      <alignment horizontal="center" vertical="center" shrinkToFit="1"/>
    </xf>
    <xf numFmtId="0" fontId="9" fillId="0" borderId="84" xfId="68" applyFont="1" applyFill="1" applyBorder="1" applyAlignment="1">
      <alignment horizontal="center" vertical="center" shrinkToFit="1"/>
    </xf>
    <xf numFmtId="0" fontId="9" fillId="0" borderId="1" xfId="68" applyFont="1" applyFill="1" applyBorder="1" applyAlignment="1">
      <alignment horizontal="center" vertical="center" shrinkToFit="1"/>
    </xf>
    <xf numFmtId="0" fontId="9" fillId="0" borderId="83" xfId="68" applyFont="1" applyFill="1" applyBorder="1" applyAlignment="1">
      <alignment horizontal="center" vertical="center" shrinkToFit="1"/>
    </xf>
    <xf numFmtId="0" fontId="9" fillId="0" borderId="198" xfId="68" applyFont="1" applyFill="1" applyBorder="1" applyAlignment="1">
      <alignment horizontal="center" vertical="center" shrinkToFit="1"/>
    </xf>
    <xf numFmtId="0" fontId="9" fillId="0" borderId="199" xfId="68" applyFont="1" applyFill="1" applyBorder="1" applyAlignment="1">
      <alignment horizontal="center" vertical="center" shrinkToFit="1"/>
    </xf>
    <xf numFmtId="0" fontId="9" fillId="0" borderId="200" xfId="68" applyFont="1" applyFill="1" applyBorder="1" applyAlignment="1">
      <alignment horizontal="center" vertical="center" shrinkToFit="1"/>
    </xf>
    <xf numFmtId="0" fontId="9" fillId="0" borderId="198" xfId="68" applyFont="1" applyFill="1" applyBorder="1" applyAlignment="1">
      <alignment horizontal="center" vertical="center" wrapText="1" shrinkToFit="1"/>
    </xf>
    <xf numFmtId="0" fontId="9" fillId="0" borderId="199" xfId="68" applyFont="1" applyFill="1" applyBorder="1" applyAlignment="1">
      <alignment horizontal="center" vertical="center" wrapText="1" shrinkToFit="1"/>
    </xf>
    <xf numFmtId="0" fontId="9" fillId="0" borderId="200" xfId="68" applyFont="1" applyFill="1" applyBorder="1" applyAlignment="1">
      <alignment horizontal="center" vertical="center" wrapText="1" shrinkToFit="1"/>
    </xf>
    <xf numFmtId="0" fontId="9" fillId="0" borderId="206" xfId="68" applyFont="1" applyFill="1" applyBorder="1" applyAlignment="1">
      <alignment horizontal="center" vertical="center" shrinkToFit="1"/>
    </xf>
    <xf numFmtId="0" fontId="9" fillId="0" borderId="61" xfId="68" applyFont="1" applyFill="1" applyBorder="1" applyAlignment="1">
      <alignment horizontal="center" vertical="center" shrinkToFit="1"/>
    </xf>
    <xf numFmtId="0" fontId="9" fillId="0" borderId="207" xfId="68" applyFont="1" applyFill="1" applyBorder="1" applyAlignment="1">
      <alignment horizontal="center" vertical="center" shrinkToFit="1"/>
    </xf>
    <xf numFmtId="0" fontId="9" fillId="0" borderId="196" xfId="68" applyFont="1" applyFill="1" applyBorder="1" applyAlignment="1">
      <alignment horizontal="left" vertical="center" shrinkToFit="1"/>
    </xf>
    <xf numFmtId="0" fontId="8" fillId="0" borderId="204" xfId="68" applyFont="1" applyFill="1" applyBorder="1" applyAlignment="1">
      <alignment horizontal="center" vertical="center" textRotation="255" shrinkToFit="1"/>
    </xf>
    <xf numFmtId="0" fontId="8" fillId="0" borderId="59" xfId="68" applyFont="1" applyFill="1" applyBorder="1" applyAlignment="1">
      <alignment horizontal="center" vertical="center" textRotation="255" shrinkToFit="1"/>
    </xf>
    <xf numFmtId="0" fontId="8" fillId="0" borderId="54" xfId="68" applyFont="1" applyFill="1" applyBorder="1" applyAlignment="1">
      <alignment horizontal="center" vertical="center" textRotation="255" shrinkToFit="1"/>
    </xf>
    <xf numFmtId="0" fontId="8" fillId="0" borderId="87" xfId="68" applyFont="1" applyFill="1" applyBorder="1" applyAlignment="1">
      <alignment horizontal="center" vertical="center" textRotation="255" shrinkToFit="1"/>
    </xf>
    <xf numFmtId="0" fontId="8" fillId="0" borderId="202" xfId="68" applyFont="1" applyFill="1" applyBorder="1" applyAlignment="1">
      <alignment horizontal="center" vertical="center" wrapText="1" shrinkToFit="1"/>
    </xf>
    <xf numFmtId="0" fontId="8" fillId="0" borderId="203" xfId="68" applyFont="1" applyFill="1" applyBorder="1" applyAlignment="1">
      <alignment horizontal="center" vertical="center" wrapText="1" shrinkToFit="1"/>
    </xf>
    <xf numFmtId="0" fontId="0" fillId="0" borderId="11" xfId="0" applyFont="1" applyBorder="1" applyAlignment="1">
      <alignment horizontal="center" vertical="center" wrapText="1" shrinkToFit="1"/>
    </xf>
    <xf numFmtId="0" fontId="0" fillId="0" borderId="38" xfId="0" applyFont="1" applyBorder="1" applyAlignment="1">
      <alignment horizontal="center" vertical="center" wrapText="1" shrinkToFit="1"/>
    </xf>
    <xf numFmtId="0" fontId="9" fillId="0" borderId="201" xfId="68" applyFont="1" applyFill="1" applyBorder="1" applyAlignment="1" applyProtection="1">
      <alignment horizontal="left" vertical="center" wrapText="1" shrinkToFit="1"/>
      <protection locked="0"/>
    </xf>
    <xf numFmtId="0" fontId="9" fillId="0" borderId="202" xfId="68" applyFont="1" applyFill="1" applyBorder="1" applyAlignment="1" applyProtection="1">
      <alignment horizontal="left" vertical="center" wrapText="1" shrinkToFit="1"/>
      <protection locked="0"/>
    </xf>
    <xf numFmtId="0" fontId="9" fillId="0" borderId="203" xfId="68" applyFont="1" applyFill="1" applyBorder="1" applyAlignment="1" applyProtection="1">
      <alignment horizontal="left" vertical="center" wrapText="1" shrinkToFit="1"/>
      <protection locked="0"/>
    </xf>
    <xf numFmtId="0" fontId="0" fillId="0" borderId="37" xfId="0" applyFont="1" applyBorder="1" applyAlignment="1">
      <alignment horizontal="left" vertical="center" wrapText="1" shrinkToFit="1"/>
    </xf>
    <xf numFmtId="0" fontId="0" fillId="0" borderId="11" xfId="0" applyFont="1" applyBorder="1" applyAlignment="1">
      <alignment horizontal="left" vertical="center" wrapText="1" shrinkToFit="1"/>
    </xf>
    <xf numFmtId="0" fontId="0" fillId="0" borderId="38" xfId="0" applyFont="1" applyBorder="1" applyAlignment="1">
      <alignment horizontal="left" vertical="center" wrapText="1" shrinkToFit="1"/>
    </xf>
    <xf numFmtId="0" fontId="9" fillId="0" borderId="193" xfId="68" applyFont="1" applyFill="1" applyBorder="1" applyAlignment="1" applyProtection="1">
      <alignment horizontal="center" vertical="center" shrinkToFit="1"/>
      <protection locked="0"/>
    </xf>
    <xf numFmtId="0" fontId="9" fillId="0" borderId="194" xfId="68" applyFont="1" applyFill="1" applyBorder="1" applyAlignment="1" applyProtection="1">
      <alignment horizontal="center" vertical="center" shrinkToFit="1"/>
      <protection locked="0"/>
    </xf>
    <xf numFmtId="0" fontId="9" fillId="0" borderId="195" xfId="68" applyFont="1" applyFill="1" applyBorder="1" applyAlignment="1" applyProtection="1">
      <alignment horizontal="center" vertical="center" shrinkToFit="1"/>
      <protection locked="0"/>
    </xf>
    <xf numFmtId="0" fontId="9" fillId="0" borderId="196" xfId="68" applyFont="1" applyFill="1" applyBorder="1" applyAlignment="1" applyProtection="1">
      <alignment horizontal="left" vertical="center" shrinkToFit="1"/>
      <protection locked="0"/>
    </xf>
    <xf numFmtId="0" fontId="9" fillId="0" borderId="197" xfId="68" applyFont="1" applyFill="1" applyBorder="1" applyAlignment="1" applyProtection="1">
      <alignment horizontal="left" vertical="center" shrinkToFit="1"/>
      <protection locked="0"/>
    </xf>
    <xf numFmtId="0" fontId="9" fillId="0" borderId="14" xfId="68" applyFont="1" applyFill="1" applyBorder="1" applyAlignment="1">
      <alignment horizontal="center" vertical="center" shrinkToFit="1"/>
    </xf>
    <xf numFmtId="0" fontId="9" fillId="0" borderId="31" xfId="68" applyFont="1" applyFill="1" applyBorder="1" applyAlignment="1">
      <alignment horizontal="center" vertical="center" shrinkToFit="1"/>
    </xf>
    <xf numFmtId="0" fontId="9" fillId="0" borderId="160" xfId="68" applyFont="1" applyFill="1" applyBorder="1" applyAlignment="1" applyProtection="1">
      <alignment vertical="center" wrapText="1" shrinkToFit="1"/>
      <protection locked="0"/>
    </xf>
    <xf numFmtId="0" fontId="9" fillId="0" borderId="126" xfId="68" applyFont="1" applyFill="1" applyBorder="1" applyAlignment="1" applyProtection="1">
      <alignment vertical="center" wrapText="1" shrinkToFit="1"/>
      <protection locked="0"/>
    </xf>
    <xf numFmtId="0" fontId="9" fillId="0" borderId="49" xfId="68" applyFont="1" applyFill="1" applyBorder="1" applyAlignment="1" applyProtection="1">
      <alignment vertical="center" wrapText="1" shrinkToFit="1"/>
      <protection locked="0"/>
    </xf>
    <xf numFmtId="0" fontId="9" fillId="0" borderId="160" xfId="68" applyFont="1" applyFill="1" applyBorder="1" applyAlignment="1">
      <alignment horizontal="left" vertical="center" shrinkToFit="1"/>
    </xf>
    <xf numFmtId="0" fontId="9" fillId="0" borderId="126" xfId="68" applyFont="1" applyFill="1" applyBorder="1" applyAlignment="1">
      <alignment horizontal="left" vertical="center" shrinkToFit="1"/>
    </xf>
    <xf numFmtId="0" fontId="9" fillId="0" borderId="16" xfId="68" applyFont="1" applyFill="1" applyBorder="1" applyAlignment="1" applyProtection="1">
      <alignment horizontal="center" vertical="center" shrinkToFit="1"/>
      <protection locked="0"/>
    </xf>
    <xf numFmtId="0" fontId="9" fillId="0" borderId="10" xfId="68" applyFont="1" applyFill="1" applyBorder="1" applyAlignment="1" applyProtection="1">
      <alignment horizontal="left" vertical="center" shrinkToFit="1"/>
      <protection locked="0"/>
    </xf>
    <xf numFmtId="0" fontId="6" fillId="0" borderId="42" xfId="68" applyFont="1" applyFill="1" applyBorder="1" applyAlignment="1">
      <alignment horizontal="center" vertical="center" wrapText="1" shrinkToFit="1"/>
    </xf>
    <xf numFmtId="0" fontId="6" fillId="0" borderId="13" xfId="68" applyFont="1" applyFill="1" applyBorder="1" applyAlignment="1">
      <alignment horizontal="center" vertical="center" wrapText="1" shrinkToFit="1"/>
    </xf>
    <xf numFmtId="0" fontId="6" fillId="0" borderId="3" xfId="68" applyFont="1" applyFill="1" applyBorder="1" applyAlignment="1">
      <alignment horizontal="center" vertical="center" wrapText="1" shrinkToFit="1"/>
    </xf>
    <xf numFmtId="0" fontId="9" fillId="46" borderId="24" xfId="68" applyFont="1" applyFill="1" applyBorder="1" applyAlignment="1">
      <alignment horizontal="center" vertical="center" shrinkToFit="1"/>
    </xf>
    <xf numFmtId="0" fontId="9" fillId="46" borderId="86" xfId="68" applyFont="1" applyFill="1" applyBorder="1" applyAlignment="1">
      <alignment horizontal="center" vertical="center" shrinkToFit="1"/>
    </xf>
    <xf numFmtId="0" fontId="9" fillId="46" borderId="127" xfId="68" applyFont="1" applyFill="1" applyBorder="1" applyAlignment="1">
      <alignment horizontal="center" vertical="center" shrinkToFit="1"/>
    </xf>
    <xf numFmtId="0" fontId="9" fillId="8" borderId="30" xfId="68" applyFont="1" applyFill="1" applyBorder="1" applyAlignment="1">
      <alignment horizontal="center" vertical="center" wrapText="1" shrinkToFit="1"/>
    </xf>
    <xf numFmtId="0" fontId="9" fillId="8" borderId="86" xfId="68" applyFont="1" applyFill="1" applyBorder="1" applyAlignment="1">
      <alignment horizontal="center" vertical="center" wrapText="1" shrinkToFit="1"/>
    </xf>
    <xf numFmtId="0" fontId="9" fillId="8" borderId="127" xfId="68" applyFont="1" applyFill="1" applyBorder="1" applyAlignment="1">
      <alignment horizontal="center" vertical="center" wrapText="1" shrinkToFit="1"/>
    </xf>
    <xf numFmtId="0" fontId="9" fillId="0" borderId="11" xfId="68" applyFont="1" applyFill="1" applyBorder="1" applyAlignment="1">
      <alignment horizontal="center" vertical="center" shrinkToFit="1"/>
    </xf>
    <xf numFmtId="0" fontId="9" fillId="0" borderId="10" xfId="68" applyFont="1" applyFill="1" applyBorder="1" applyAlignment="1">
      <alignment horizontal="center" vertical="center" shrinkToFit="1"/>
    </xf>
    <xf numFmtId="0" fontId="6" fillId="0" borderId="160" xfId="68" applyFont="1" applyFill="1" applyBorder="1" applyAlignment="1">
      <alignment horizontal="left" vertical="center" wrapText="1" shrinkToFit="1"/>
    </xf>
    <xf numFmtId="0" fontId="6" fillId="0" borderId="126" xfId="68" applyFont="1" applyFill="1" applyBorder="1" applyAlignment="1">
      <alignment horizontal="left" vertical="center" wrapText="1" shrinkToFit="1"/>
    </xf>
    <xf numFmtId="0" fontId="6" fillId="0" borderId="49" xfId="68" applyFont="1" applyFill="1" applyBorder="1" applyAlignment="1">
      <alignment horizontal="left" vertical="center" wrapText="1" shrinkToFit="1"/>
    </xf>
    <xf numFmtId="0" fontId="96" fillId="0" borderId="9" xfId="66" applyFont="1" applyFill="1" applyBorder="1" applyAlignment="1" applyProtection="1">
      <alignment horizontal="center" vertical="center" shrinkToFit="1"/>
      <protection locked="0"/>
    </xf>
    <xf numFmtId="0" fontId="96" fillId="0" borderId="28" xfId="66" applyFont="1" applyFill="1" applyBorder="1" applyAlignment="1" applyProtection="1">
      <alignment horizontal="center" vertical="center" shrinkToFit="1"/>
      <protection locked="0"/>
    </xf>
    <xf numFmtId="0" fontId="96" fillId="0" borderId="29" xfId="66" applyFont="1" applyFill="1" applyBorder="1" applyAlignment="1" applyProtection="1">
      <alignment horizontal="center" vertical="center" shrinkToFit="1"/>
      <protection locked="0"/>
    </xf>
    <xf numFmtId="0" fontId="96" fillId="0" borderId="8" xfId="66" applyFont="1" applyFill="1" applyBorder="1" applyAlignment="1" applyProtection="1">
      <alignment horizontal="center" vertical="center" shrinkToFit="1"/>
      <protection locked="0"/>
    </xf>
    <xf numFmtId="0" fontId="9" fillId="0" borderId="84" xfId="68" applyFont="1" applyFill="1" applyBorder="1" applyAlignment="1" applyProtection="1">
      <alignment horizontal="center" vertical="center" shrinkToFit="1"/>
      <protection locked="0"/>
    </xf>
    <xf numFmtId="0" fontId="9" fillId="0" borderId="1" xfId="68" applyFont="1" applyFill="1" applyBorder="1" applyAlignment="1" applyProtection="1">
      <alignment horizontal="center" vertical="center" shrinkToFit="1"/>
      <protection locked="0"/>
    </xf>
    <xf numFmtId="0" fontId="9" fillId="0" borderId="83" xfId="68" applyFont="1" applyFill="1" applyBorder="1" applyAlignment="1" applyProtection="1">
      <alignment horizontal="center" vertical="center" shrinkToFit="1"/>
      <protection locked="0"/>
    </xf>
    <xf numFmtId="0" fontId="9" fillId="0" borderId="28" xfId="68" applyFont="1" applyFill="1" applyBorder="1" applyAlignment="1" applyProtection="1">
      <alignment horizontal="center" vertical="center" shrinkToFit="1"/>
      <protection locked="0"/>
    </xf>
    <xf numFmtId="0" fontId="9" fillId="0" borderId="9" xfId="68" applyFont="1" applyFill="1" applyBorder="1" applyAlignment="1" applyProtection="1">
      <alignment horizontal="center" vertical="center" shrinkToFit="1"/>
      <protection locked="0"/>
    </xf>
    <xf numFmtId="0" fontId="9" fillId="0" borderId="81" xfId="68" applyFont="1" applyFill="1" applyBorder="1" applyAlignment="1" applyProtection="1">
      <alignment horizontal="center" vertical="center" shrinkToFit="1"/>
      <protection locked="0"/>
    </xf>
    <xf numFmtId="0" fontId="28" fillId="0" borderId="19" xfId="62" applyFont="1" applyFill="1" applyBorder="1" applyAlignment="1" applyProtection="1">
      <alignment horizontal="center" vertical="center"/>
      <protection locked="0"/>
    </xf>
    <xf numFmtId="0" fontId="28" fillId="0" borderId="9" xfId="62" applyFont="1" applyFill="1" applyBorder="1" applyAlignment="1" applyProtection="1">
      <alignment horizontal="center" vertical="center"/>
      <protection locked="0"/>
    </xf>
    <xf numFmtId="0" fontId="28" fillId="0" borderId="8" xfId="62" applyFont="1" applyFill="1" applyBorder="1" applyAlignment="1" applyProtection="1">
      <alignment horizontal="center" vertical="center"/>
      <protection locked="0"/>
    </xf>
    <xf numFmtId="0" fontId="6" fillId="8" borderId="19" xfId="68" applyFont="1" applyFill="1" applyBorder="1" applyAlignment="1">
      <alignment horizontal="left" vertical="center" wrapText="1"/>
    </xf>
    <xf numFmtId="0" fontId="6" fillId="8" borderId="9" xfId="68" applyFont="1" applyFill="1" applyBorder="1" applyAlignment="1">
      <alignment horizontal="left" vertical="center" wrapText="1"/>
    </xf>
    <xf numFmtId="0" fontId="6" fillId="8" borderId="8" xfId="68" applyFont="1" applyFill="1" applyBorder="1" applyAlignment="1">
      <alignment horizontal="left" vertical="center" wrapText="1"/>
    </xf>
    <xf numFmtId="0" fontId="6" fillId="8" borderId="19" xfId="68" applyFont="1" applyFill="1" applyBorder="1" applyAlignment="1">
      <alignment horizontal="center" vertical="center" wrapText="1"/>
    </xf>
    <xf numFmtId="0" fontId="6" fillId="8" borderId="9" xfId="68" applyFont="1" applyFill="1" applyBorder="1" applyAlignment="1">
      <alignment horizontal="center" vertical="center" wrapText="1"/>
    </xf>
    <xf numFmtId="0" fontId="6" fillId="8" borderId="8" xfId="68" applyFont="1" applyFill="1" applyBorder="1" applyAlignment="1">
      <alignment horizontal="center" vertical="center" wrapText="1"/>
    </xf>
    <xf numFmtId="0" fontId="6" fillId="0" borderId="82" xfId="68" applyFont="1" applyFill="1" applyBorder="1" applyAlignment="1">
      <alignment horizontal="center" vertical="center" wrapText="1" shrinkToFit="1"/>
    </xf>
    <xf numFmtId="0" fontId="6" fillId="0" borderId="1" xfId="68" applyFont="1" applyFill="1" applyBorder="1" applyAlignment="1">
      <alignment horizontal="center" vertical="center" wrapText="1" shrinkToFit="1"/>
    </xf>
    <xf numFmtId="0" fontId="6" fillId="0" borderId="2" xfId="68" applyFont="1" applyFill="1" applyBorder="1" applyAlignment="1">
      <alignment horizontal="center" vertical="center" wrapText="1" shrinkToFit="1"/>
    </xf>
    <xf numFmtId="0" fontId="6" fillId="0" borderId="18" xfId="68" applyFont="1" applyFill="1" applyBorder="1" applyAlignment="1">
      <alignment horizontal="center" vertical="center" wrapText="1" shrinkToFit="1"/>
    </xf>
    <xf numFmtId="0" fontId="6" fillId="0" borderId="0" xfId="68" applyFont="1" applyFill="1" applyBorder="1" applyAlignment="1">
      <alignment horizontal="center" vertical="center" wrapText="1" shrinkToFit="1"/>
    </xf>
    <xf numFmtId="0" fontId="6" fillId="0" borderId="31" xfId="68" applyFont="1" applyFill="1" applyBorder="1" applyAlignment="1">
      <alignment horizontal="center" vertical="center" wrapText="1" shrinkToFit="1"/>
    </xf>
    <xf numFmtId="0" fontId="6" fillId="0" borderId="24" xfId="68" applyFont="1" applyFill="1" applyBorder="1" applyAlignment="1">
      <alignment horizontal="center" vertical="center" wrapText="1" shrinkToFit="1"/>
    </xf>
    <xf numFmtId="0" fontId="6" fillId="0" borderId="86" xfId="68" applyFont="1" applyFill="1" applyBorder="1" applyAlignment="1">
      <alignment horizontal="center" vertical="center" wrapText="1" shrinkToFit="1"/>
    </xf>
    <xf numFmtId="0" fontId="6" fillId="0" borderId="17" xfId="68" applyFont="1" applyFill="1" applyBorder="1" applyAlignment="1">
      <alignment horizontal="center" vertical="center" wrapText="1" shrinkToFit="1"/>
    </xf>
    <xf numFmtId="0" fontId="9" fillId="0" borderId="98" xfId="66" applyFont="1" applyFill="1" applyBorder="1" applyAlignment="1" applyProtection="1">
      <alignment horizontal="center" vertical="center" shrinkToFit="1"/>
      <protection locked="0"/>
    </xf>
    <xf numFmtId="0" fontId="9" fillId="0" borderId="58" xfId="66" applyFont="1" applyFill="1" applyBorder="1" applyAlignment="1" applyProtection="1">
      <alignment horizontal="center" vertical="center" shrinkToFit="1"/>
      <protection locked="0"/>
    </xf>
    <xf numFmtId="0" fontId="9" fillId="0" borderId="160" xfId="66" applyFont="1" applyFill="1" applyBorder="1" applyAlignment="1" applyProtection="1">
      <alignment horizontal="center" vertical="center" wrapText="1" shrinkToFit="1"/>
      <protection locked="0"/>
    </xf>
    <xf numFmtId="0" fontId="9" fillId="0" borderId="126" xfId="66" applyFont="1" applyFill="1" applyBorder="1" applyAlignment="1" applyProtection="1">
      <alignment horizontal="center" vertical="center" wrapText="1" shrinkToFit="1"/>
      <protection locked="0"/>
    </xf>
    <xf numFmtId="0" fontId="9" fillId="0" borderId="49" xfId="66" applyFont="1" applyFill="1" applyBorder="1" applyAlignment="1" applyProtection="1">
      <alignment horizontal="center" vertical="center" wrapText="1" shrinkToFit="1"/>
      <protection locked="0"/>
    </xf>
    <xf numFmtId="0" fontId="9" fillId="0" borderId="11" xfId="66" applyFont="1" applyFill="1" applyBorder="1" applyAlignment="1" applyProtection="1">
      <alignment horizontal="center" vertical="center" shrinkToFit="1"/>
      <protection locked="0"/>
    </xf>
    <xf numFmtId="0" fontId="9" fillId="0" borderId="38" xfId="66" applyFont="1" applyFill="1" applyBorder="1" applyAlignment="1" applyProtection="1">
      <alignment horizontal="center" vertical="center" shrinkToFit="1"/>
      <protection locked="0"/>
    </xf>
    <xf numFmtId="0" fontId="6" fillId="8" borderId="82" xfId="68" applyFont="1" applyFill="1" applyBorder="1" applyAlignment="1">
      <alignment horizontal="left" vertical="center" wrapText="1"/>
    </xf>
    <xf numFmtId="0" fontId="6" fillId="8" borderId="1" xfId="68" applyFont="1" applyFill="1" applyBorder="1" applyAlignment="1">
      <alignment horizontal="left" vertical="center" wrapText="1"/>
    </xf>
    <xf numFmtId="0" fontId="9" fillId="8" borderId="82" xfId="68" applyFont="1" applyFill="1" applyBorder="1" applyAlignment="1">
      <alignment horizontal="center" vertical="center" shrinkToFit="1"/>
    </xf>
    <xf numFmtId="0" fontId="9" fillId="8" borderId="1" xfId="68" applyFont="1" applyFill="1" applyBorder="1" applyAlignment="1">
      <alignment horizontal="center" vertical="center" shrinkToFit="1"/>
    </xf>
    <xf numFmtId="0" fontId="9" fillId="8" borderId="2" xfId="68" applyFont="1" applyFill="1" applyBorder="1" applyAlignment="1">
      <alignment horizontal="center" vertical="center" shrinkToFit="1"/>
    </xf>
    <xf numFmtId="0" fontId="9" fillId="0" borderId="18" xfId="68" applyFont="1" applyFill="1" applyBorder="1" applyAlignment="1">
      <alignment horizontal="left" vertical="center" wrapText="1" shrinkToFit="1"/>
    </xf>
    <xf numFmtId="0" fontId="9" fillId="0" borderId="0" xfId="68" applyFont="1" applyFill="1" applyBorder="1" applyAlignment="1">
      <alignment horizontal="left" vertical="center" wrapText="1" shrinkToFit="1"/>
    </xf>
    <xf numFmtId="0" fontId="9" fillId="0" borderId="24" xfId="68" applyFont="1" applyFill="1" applyBorder="1" applyAlignment="1">
      <alignment horizontal="left" vertical="center" wrapText="1" shrinkToFit="1"/>
    </xf>
    <xf numFmtId="0" fontId="9" fillId="0" borderId="86" xfId="68" applyFont="1" applyFill="1" applyBorder="1" applyAlignment="1">
      <alignment horizontal="left" vertical="center" wrapText="1" shrinkToFit="1"/>
    </xf>
    <xf numFmtId="0" fontId="9" fillId="0" borderId="77" xfId="66" applyFont="1" applyFill="1" applyBorder="1" applyAlignment="1" applyProtection="1">
      <alignment horizontal="center" vertical="center" shrinkToFit="1"/>
      <protection locked="0"/>
    </xf>
    <xf numFmtId="0" fontId="9" fillId="0" borderId="28" xfId="66" applyFont="1" applyFill="1" applyBorder="1" applyAlignment="1" applyProtection="1">
      <alignment horizontal="center" vertical="center" shrinkToFit="1"/>
      <protection locked="0"/>
    </xf>
    <xf numFmtId="0" fontId="9" fillId="0" borderId="9" xfId="66" applyFont="1" applyFill="1" applyBorder="1" applyAlignment="1" applyProtection="1">
      <alignment horizontal="center" vertical="center" shrinkToFit="1"/>
      <protection locked="0"/>
    </xf>
    <xf numFmtId="0" fontId="9" fillId="0" borderId="37" xfId="66" applyFont="1" applyFill="1" applyBorder="1" applyAlignment="1" applyProtection="1">
      <alignment horizontal="center" vertical="center" shrinkToFit="1"/>
      <protection locked="0"/>
    </xf>
    <xf numFmtId="0" fontId="9" fillId="0" borderId="29" xfId="68" applyFont="1" applyFill="1" applyBorder="1" applyAlignment="1" applyProtection="1">
      <alignment horizontal="center" vertical="center" shrinkToFit="1"/>
      <protection locked="0"/>
    </xf>
    <xf numFmtId="0" fontId="9" fillId="0" borderId="18" xfId="68" applyFont="1" applyFill="1" applyBorder="1" applyAlignment="1">
      <alignment horizontal="center" vertical="center"/>
    </xf>
    <xf numFmtId="0" fontId="6" fillId="0" borderId="0" xfId="0" applyFont="1" applyAlignment="1"/>
    <xf numFmtId="0" fontId="9" fillId="0" borderId="42" xfId="68" applyFont="1" applyFill="1" applyBorder="1" applyAlignment="1">
      <alignment horizontal="center" vertical="center" shrinkToFit="1"/>
    </xf>
    <xf numFmtId="0" fontId="0" fillId="0" borderId="13" xfId="0" applyFont="1" applyBorder="1" applyAlignment="1"/>
    <xf numFmtId="0" fontId="0" fillId="0" borderId="12" xfId="0" applyFont="1" applyBorder="1" applyAlignment="1"/>
    <xf numFmtId="0" fontId="26" fillId="0" borderId="77" xfId="68" applyFont="1" applyFill="1" applyBorder="1" applyAlignment="1">
      <alignment horizontal="center" vertical="center" wrapText="1" shrinkToFit="1"/>
    </xf>
    <xf numFmtId="0" fontId="26" fillId="0" borderId="98" xfId="68" applyFont="1" applyFill="1" applyBorder="1" applyAlignment="1">
      <alignment horizontal="center" vertical="center" wrapText="1" shrinkToFit="1"/>
    </xf>
    <xf numFmtId="0" fontId="26" fillId="0" borderId="16" xfId="68" applyFont="1" applyFill="1" applyBorder="1" applyAlignment="1">
      <alignment horizontal="center" vertical="center" wrapText="1" shrinkToFit="1"/>
    </xf>
    <xf numFmtId="0" fontId="9" fillId="0" borderId="171" xfId="68" applyFont="1" applyFill="1" applyBorder="1" applyAlignment="1" applyProtection="1">
      <alignment horizontal="center" vertical="center" shrinkToFit="1"/>
      <protection locked="0"/>
    </xf>
    <xf numFmtId="0" fontId="6" fillId="0" borderId="42" xfId="57" applyFont="1" applyBorder="1" applyAlignment="1">
      <alignment horizontal="center" vertical="center" wrapText="1"/>
    </xf>
    <xf numFmtId="0" fontId="0" fillId="0" borderId="13" xfId="0" applyFont="1" applyBorder="1" applyAlignment="1">
      <alignment horizontal="center" vertical="center" wrapText="1"/>
    </xf>
    <xf numFmtId="0" fontId="0" fillId="0" borderId="12" xfId="0" applyFont="1" applyBorder="1" applyAlignment="1">
      <alignment horizontal="center" vertical="center" wrapText="1"/>
    </xf>
    <xf numFmtId="0" fontId="9" fillId="0" borderId="80" xfId="68" applyFont="1" applyFill="1" applyBorder="1" applyAlignment="1" applyProtection="1">
      <alignment horizontal="center" vertical="center" shrinkToFit="1"/>
      <protection locked="0"/>
    </xf>
    <xf numFmtId="0" fontId="9" fillId="0" borderId="159" xfId="68" applyFont="1" applyFill="1" applyBorder="1" applyAlignment="1">
      <alignment horizontal="left" vertical="center" shrinkToFit="1"/>
    </xf>
    <xf numFmtId="0" fontId="9" fillId="0" borderId="83" xfId="68" applyFont="1" applyFill="1" applyBorder="1" applyAlignment="1">
      <alignment horizontal="left" vertical="center" shrinkToFit="1"/>
    </xf>
    <xf numFmtId="0" fontId="9" fillId="0" borderId="157" xfId="68" applyFont="1" applyFill="1" applyBorder="1" applyAlignment="1">
      <alignment horizontal="left" vertical="center" shrinkToFit="1"/>
    </xf>
    <xf numFmtId="0" fontId="9" fillId="0" borderId="84" xfId="68" applyFont="1" applyFill="1" applyBorder="1" applyAlignment="1">
      <alignment horizontal="left" vertical="center" shrinkToFit="1"/>
    </xf>
    <xf numFmtId="0" fontId="9" fillId="0" borderId="85" xfId="68" applyFont="1" applyFill="1" applyBorder="1" applyAlignment="1">
      <alignment horizontal="center" vertical="center" shrinkToFit="1"/>
    </xf>
    <xf numFmtId="0" fontId="6" fillId="0" borderId="160" xfId="57" applyFont="1" applyBorder="1" applyAlignment="1">
      <alignment horizontal="center" vertical="center" wrapText="1"/>
    </xf>
    <xf numFmtId="0" fontId="6" fillId="0" borderId="126" xfId="57" applyFont="1" applyBorder="1" applyAlignment="1">
      <alignment horizontal="center" vertical="center" wrapText="1"/>
    </xf>
    <xf numFmtId="0" fontId="6" fillId="0" borderId="39" xfId="57" applyFont="1" applyBorder="1" applyAlignment="1">
      <alignment horizontal="center" vertical="center" wrapText="1"/>
    </xf>
    <xf numFmtId="0" fontId="9" fillId="0" borderId="160" xfId="57" applyFont="1" applyBorder="1" applyAlignment="1">
      <alignment horizontal="center" vertical="center" shrinkToFit="1"/>
    </xf>
    <xf numFmtId="0" fontId="9" fillId="0" borderId="126" xfId="57" applyFont="1" applyBorder="1" applyAlignment="1">
      <alignment horizontal="center" vertical="center" shrinkToFit="1"/>
    </xf>
    <xf numFmtId="0" fontId="9" fillId="0" borderId="39" xfId="57" applyFont="1" applyBorder="1" applyAlignment="1">
      <alignment horizontal="center" vertical="center" shrinkToFit="1"/>
    </xf>
    <xf numFmtId="0" fontId="9" fillId="0" borderId="13" xfId="68" applyFont="1" applyFill="1" applyBorder="1" applyAlignment="1">
      <alignment horizontal="center" vertical="center" shrinkToFit="1"/>
    </xf>
    <xf numFmtId="0" fontId="9" fillId="0" borderId="12" xfId="68" applyFont="1" applyFill="1" applyBorder="1" applyAlignment="1">
      <alignment horizontal="center" vertical="center" shrinkToFit="1"/>
    </xf>
    <xf numFmtId="0" fontId="9" fillId="0" borderId="19" xfId="68" applyFont="1" applyFill="1" applyBorder="1" applyAlignment="1">
      <alignment horizontal="center" vertical="center"/>
    </xf>
    <xf numFmtId="0" fontId="9" fillId="0" borderId="9" xfId="68" applyFont="1" applyFill="1" applyBorder="1" applyAlignment="1">
      <alignment horizontal="center" vertical="center"/>
    </xf>
    <xf numFmtId="0" fontId="9" fillId="0" borderId="8" xfId="68" applyFont="1" applyFill="1" applyBorder="1" applyAlignment="1">
      <alignment horizontal="center" vertical="center"/>
    </xf>
    <xf numFmtId="14" fontId="96" fillId="0" borderId="19" xfId="66" applyNumberFormat="1" applyFont="1" applyFill="1" applyBorder="1" applyAlignment="1" applyProtection="1">
      <alignment horizontal="center" vertical="center" shrinkToFit="1"/>
      <protection locked="0"/>
    </xf>
    <xf numFmtId="0" fontId="9" fillId="0" borderId="82" xfId="68" applyFont="1" applyFill="1" applyBorder="1" applyAlignment="1">
      <alignment horizontal="center" vertical="center" wrapText="1"/>
    </xf>
    <xf numFmtId="0" fontId="9" fillId="0" borderId="1" xfId="68" applyFont="1" applyFill="1" applyBorder="1" applyAlignment="1">
      <alignment horizontal="center" vertical="center" wrapText="1"/>
    </xf>
    <xf numFmtId="0" fontId="9" fillId="0" borderId="83" xfId="68" applyFont="1" applyFill="1" applyBorder="1" applyAlignment="1">
      <alignment horizontal="center" vertical="center" wrapText="1"/>
    </xf>
    <xf numFmtId="0" fontId="9" fillId="0" borderId="18" xfId="68" applyFont="1" applyFill="1" applyBorder="1" applyAlignment="1">
      <alignment horizontal="center" vertical="center" wrapText="1"/>
    </xf>
    <xf numFmtId="0" fontId="9" fillId="0" borderId="0" xfId="68" applyFont="1" applyFill="1" applyBorder="1" applyAlignment="1">
      <alignment horizontal="center" vertical="center" wrapText="1"/>
    </xf>
    <xf numFmtId="0" fontId="9" fillId="0" borderId="36" xfId="68" applyFont="1" applyFill="1" applyBorder="1" applyAlignment="1">
      <alignment horizontal="center" vertical="center" wrapText="1"/>
    </xf>
    <xf numFmtId="0" fontId="9" fillId="0" borderId="33" xfId="68" applyFont="1" applyFill="1" applyBorder="1" applyAlignment="1">
      <alignment horizontal="center" vertical="center" shrinkToFit="1"/>
    </xf>
    <xf numFmtId="0" fontId="0" fillId="0" borderId="15" xfId="0" applyFont="1" applyBorder="1" applyAlignment="1"/>
    <xf numFmtId="0" fontId="0" fillId="0" borderId="14" xfId="0" applyFont="1" applyBorder="1" applyAlignment="1"/>
    <xf numFmtId="0" fontId="9" fillId="0" borderId="150" xfId="68" applyFont="1" applyFill="1" applyBorder="1" applyAlignment="1" applyProtection="1">
      <alignment horizontal="center" vertical="center" shrinkToFit="1"/>
      <protection locked="0"/>
    </xf>
    <xf numFmtId="0" fontId="9" fillId="0" borderId="81" xfId="68" applyFont="1" applyFill="1" applyBorder="1" applyAlignment="1">
      <alignment horizontal="center" vertical="center" wrapText="1"/>
    </xf>
    <xf numFmtId="0" fontId="9" fillId="0" borderId="98" xfId="68" applyFont="1" applyFill="1" applyBorder="1" applyAlignment="1">
      <alignment horizontal="center" vertical="center" wrapText="1"/>
    </xf>
    <xf numFmtId="0" fontId="9" fillId="0" borderId="16" xfId="68" applyFont="1" applyFill="1" applyBorder="1" applyAlignment="1">
      <alignment horizontal="center" vertical="center" wrapText="1"/>
    </xf>
    <xf numFmtId="0" fontId="9" fillId="0" borderId="78" xfId="66" applyFont="1" applyFill="1" applyBorder="1" applyAlignment="1" applyProtection="1">
      <alignment horizontal="center" vertical="center" shrinkToFit="1"/>
      <protection locked="0"/>
    </xf>
    <xf numFmtId="0" fontId="9" fillId="0" borderId="79" xfId="66" applyFont="1" applyFill="1" applyBorder="1" applyAlignment="1" applyProtection="1">
      <alignment horizontal="center" vertical="center" shrinkToFit="1"/>
      <protection locked="0"/>
    </xf>
    <xf numFmtId="0" fontId="9" fillId="0" borderId="23" xfId="66" applyFont="1" applyFill="1" applyBorder="1" applyAlignment="1" applyProtection="1">
      <alignment horizontal="center" vertical="center" shrinkToFit="1"/>
      <protection locked="0"/>
    </xf>
    <xf numFmtId="0" fontId="9" fillId="0" borderId="82" xfId="68" applyFont="1" applyFill="1" applyBorder="1" applyAlignment="1">
      <alignment horizontal="center" vertical="center" wrapText="1" shrinkToFit="1"/>
    </xf>
    <xf numFmtId="0" fontId="9" fillId="0" borderId="18" xfId="68" applyFont="1" applyFill="1" applyBorder="1" applyAlignment="1">
      <alignment horizontal="center" vertical="center" wrapText="1" shrinkToFit="1"/>
    </xf>
    <xf numFmtId="0" fontId="9" fillId="0" borderId="24" xfId="68" applyFont="1" applyFill="1" applyBorder="1" applyAlignment="1">
      <alignment horizontal="center" vertical="center" wrapText="1" shrinkToFit="1"/>
    </xf>
    <xf numFmtId="0" fontId="9" fillId="0" borderId="86" xfId="68" applyFont="1" applyFill="1" applyBorder="1" applyAlignment="1">
      <alignment horizontal="center" vertical="center" wrapText="1" shrinkToFit="1"/>
    </xf>
    <xf numFmtId="0" fontId="9" fillId="0" borderId="127" xfId="68" applyFont="1" applyFill="1" applyBorder="1" applyAlignment="1">
      <alignment horizontal="center" vertical="center" wrapText="1" shrinkToFit="1"/>
    </xf>
    <xf numFmtId="20" fontId="9" fillId="0" borderId="4" xfId="68" quotePrefix="1" applyNumberFormat="1" applyFont="1" applyFill="1" applyBorder="1" applyAlignment="1">
      <alignment horizontal="center" vertical="center" shrinkToFit="1"/>
    </xf>
    <xf numFmtId="20" fontId="9" fillId="0" borderId="5" xfId="68" quotePrefix="1" applyNumberFormat="1" applyFont="1" applyFill="1" applyBorder="1" applyAlignment="1">
      <alignment horizontal="center" vertical="center" shrinkToFit="1"/>
    </xf>
    <xf numFmtId="0" fontId="9" fillId="0" borderId="39" xfId="68" applyFont="1" applyFill="1" applyBorder="1" applyAlignment="1" applyProtection="1">
      <alignment horizontal="center" vertical="center" shrinkToFit="1"/>
      <protection locked="0"/>
    </xf>
    <xf numFmtId="20" fontId="9" fillId="0" borderId="57" xfId="68" quotePrefix="1" applyNumberFormat="1" applyFont="1" applyFill="1" applyBorder="1" applyAlignment="1">
      <alignment horizontal="center" vertical="center" shrinkToFit="1"/>
    </xf>
    <xf numFmtId="20" fontId="9" fillId="0" borderId="45" xfId="68" quotePrefix="1" applyNumberFormat="1" applyFont="1" applyFill="1" applyBorder="1" applyAlignment="1">
      <alignment horizontal="center" vertical="center" shrinkToFit="1"/>
    </xf>
    <xf numFmtId="0" fontId="9" fillId="0" borderId="19" xfId="68" applyFont="1" applyFill="1" applyBorder="1" applyAlignment="1" applyProtection="1">
      <alignment horizontal="center" vertical="center" shrinkToFit="1"/>
      <protection locked="0"/>
    </xf>
    <xf numFmtId="0" fontId="9" fillId="0" borderId="8" xfId="68" applyFont="1" applyFill="1" applyBorder="1" applyAlignment="1" applyProtection="1">
      <alignment horizontal="center" vertical="center" shrinkToFit="1"/>
      <protection locked="0"/>
    </xf>
    <xf numFmtId="20" fontId="9" fillId="0" borderId="0" xfId="68" quotePrefix="1" applyNumberFormat="1" applyFont="1" applyFill="1" applyBorder="1" applyAlignment="1">
      <alignment horizontal="center" vertical="center" shrinkToFit="1"/>
    </xf>
    <xf numFmtId="0" fontId="9" fillId="0" borderId="84" xfId="66" applyFont="1" applyFill="1" applyBorder="1" applyAlignment="1" applyProtection="1">
      <alignment horizontal="center" vertical="center" shrinkToFit="1"/>
      <protection locked="0"/>
    </xf>
    <xf numFmtId="0" fontId="9" fillId="0" borderId="1" xfId="66" applyFont="1" applyFill="1" applyBorder="1" applyAlignment="1" applyProtection="1">
      <alignment horizontal="center" vertical="center" shrinkToFit="1"/>
      <protection locked="0"/>
    </xf>
    <xf numFmtId="0" fontId="9" fillId="0" borderId="83" xfId="66" applyFont="1" applyFill="1" applyBorder="1" applyAlignment="1" applyProtection="1">
      <alignment horizontal="center" vertical="center" shrinkToFit="1"/>
      <protection locked="0"/>
    </xf>
    <xf numFmtId="0" fontId="9" fillId="0" borderId="29" xfId="66" applyFont="1" applyFill="1" applyBorder="1" applyAlignment="1" applyProtection="1">
      <alignment horizontal="center" vertical="center" shrinkToFit="1"/>
      <protection locked="0"/>
    </xf>
    <xf numFmtId="0" fontId="9" fillId="0" borderId="46" xfId="68" applyFont="1" applyFill="1" applyBorder="1" applyAlignment="1">
      <alignment horizontal="center" vertical="center" wrapText="1" shrinkToFit="1"/>
    </xf>
    <xf numFmtId="0" fontId="9" fillId="0" borderId="47" xfId="68" applyFont="1" applyFill="1" applyBorder="1" applyAlignment="1">
      <alignment horizontal="center" vertical="center" wrapText="1" shrinkToFit="1"/>
    </xf>
    <xf numFmtId="0" fontId="9" fillId="0" borderId="6" xfId="68" applyFont="1" applyFill="1" applyBorder="1" applyAlignment="1">
      <alignment horizontal="center" vertical="center" wrapText="1" shrinkToFit="1"/>
    </xf>
    <xf numFmtId="0" fontId="9" fillId="0" borderId="4" xfId="68" applyFont="1" applyFill="1" applyBorder="1" applyAlignment="1">
      <alignment horizontal="center" vertical="center" wrapText="1" shrinkToFit="1"/>
    </xf>
    <xf numFmtId="0" fontId="9" fillId="0" borderId="56" xfId="68" applyFont="1" applyFill="1" applyBorder="1" applyAlignment="1">
      <alignment horizontal="center" vertical="center" wrapText="1" shrinkToFit="1"/>
    </xf>
    <xf numFmtId="0" fontId="9" fillId="0" borderId="57" xfId="68" applyFont="1" applyFill="1" applyBorder="1" applyAlignment="1">
      <alignment horizontal="center" vertical="center" wrapText="1" shrinkToFit="1"/>
    </xf>
    <xf numFmtId="20" fontId="9" fillId="0" borderId="47" xfId="68" quotePrefix="1" applyNumberFormat="1" applyFont="1" applyFill="1" applyBorder="1" applyAlignment="1">
      <alignment horizontal="center" vertical="center" shrinkToFit="1"/>
    </xf>
    <xf numFmtId="20" fontId="9" fillId="0" borderId="48" xfId="68" quotePrefix="1" applyNumberFormat="1" applyFont="1" applyFill="1" applyBorder="1" applyAlignment="1">
      <alignment horizontal="center" vertical="center" shrinkToFit="1"/>
    </xf>
    <xf numFmtId="0" fontId="9" fillId="8" borderId="82" xfId="68" applyFont="1" applyFill="1" applyBorder="1" applyAlignment="1" applyProtection="1">
      <alignment horizontal="left" vertical="center" wrapText="1" shrinkToFit="1"/>
      <protection locked="0"/>
    </xf>
    <xf numFmtId="0" fontId="32" fillId="0" borderId="1" xfId="0" applyFont="1" applyBorder="1" applyAlignment="1">
      <alignment vertical="center" shrinkToFit="1"/>
    </xf>
    <xf numFmtId="0" fontId="32" fillId="0" borderId="2" xfId="0" applyFont="1" applyBorder="1" applyAlignment="1">
      <alignment vertical="center" shrinkToFit="1"/>
    </xf>
    <xf numFmtId="0" fontId="32" fillId="0" borderId="18" xfId="0" applyFont="1" applyBorder="1" applyAlignment="1">
      <alignment vertical="center" shrinkToFit="1"/>
    </xf>
    <xf numFmtId="0" fontId="32" fillId="0" borderId="0" xfId="0" applyFont="1" applyBorder="1" applyAlignment="1">
      <alignment vertical="center" shrinkToFit="1"/>
    </xf>
    <xf numFmtId="0" fontId="32" fillId="0" borderId="31" xfId="0" applyFont="1" applyBorder="1" applyAlignment="1">
      <alignment vertical="center" shrinkToFit="1"/>
    </xf>
    <xf numFmtId="0" fontId="32" fillId="0" borderId="24" xfId="0" applyFont="1" applyBorder="1" applyAlignment="1">
      <alignment vertical="center" shrinkToFit="1"/>
    </xf>
    <xf numFmtId="0" fontId="32" fillId="0" borderId="86" xfId="0" applyFont="1" applyBorder="1" applyAlignment="1">
      <alignment vertical="center" shrinkToFit="1"/>
    </xf>
    <xf numFmtId="0" fontId="32" fillId="0" borderId="17" xfId="0" applyFont="1" applyBorder="1" applyAlignment="1">
      <alignment vertical="center" shrinkToFit="1"/>
    </xf>
    <xf numFmtId="0" fontId="6" fillId="46" borderId="19" xfId="68" applyFont="1" applyFill="1" applyBorder="1" applyAlignment="1">
      <alignment horizontal="left" vertical="center" wrapText="1"/>
    </xf>
    <xf numFmtId="0" fontId="6" fillId="46" borderId="9" xfId="68" applyFont="1" applyFill="1" applyBorder="1" applyAlignment="1">
      <alignment horizontal="left" vertical="center" wrapText="1"/>
    </xf>
    <xf numFmtId="0" fontId="6" fillId="46" borderId="8" xfId="68" applyFont="1" applyFill="1" applyBorder="1" applyAlignment="1">
      <alignment horizontal="left" vertical="center" wrapText="1"/>
    </xf>
    <xf numFmtId="0" fontId="9" fillId="8" borderId="24" xfId="68" applyFont="1" applyFill="1" applyBorder="1" applyAlignment="1">
      <alignment horizontal="center" vertical="center" shrinkToFit="1"/>
    </xf>
    <xf numFmtId="0" fontId="9" fillId="8" borderId="86" xfId="68" applyFont="1" applyFill="1" applyBorder="1" applyAlignment="1">
      <alignment horizontal="center" vertical="center" shrinkToFit="1"/>
    </xf>
    <xf numFmtId="0" fontId="9" fillId="8" borderId="17" xfId="68" applyFont="1" applyFill="1" applyBorder="1" applyAlignment="1">
      <alignment horizontal="center" vertical="center" shrinkToFit="1"/>
    </xf>
    <xf numFmtId="0" fontId="9" fillId="8" borderId="1" xfId="68" applyFont="1" applyFill="1" applyBorder="1" applyAlignment="1" applyProtection="1">
      <alignment horizontal="center" vertical="center" shrinkToFit="1"/>
      <protection locked="0"/>
    </xf>
    <xf numFmtId="0" fontId="9" fillId="8" borderId="2" xfId="68" applyFont="1" applyFill="1" applyBorder="1" applyAlignment="1" applyProtection="1">
      <alignment horizontal="center" vertical="center" shrinkToFit="1"/>
      <protection locked="0"/>
    </xf>
    <xf numFmtId="0" fontId="9" fillId="8" borderId="86" xfId="68" applyFont="1" applyFill="1" applyBorder="1" applyAlignment="1" applyProtection="1">
      <alignment horizontal="center" vertical="center" shrinkToFit="1"/>
      <protection locked="0"/>
    </xf>
    <xf numFmtId="0" fontId="9" fillId="8" borderId="17" xfId="68" applyFont="1" applyFill="1" applyBorder="1" applyAlignment="1" applyProtection="1">
      <alignment horizontal="center" vertical="center" shrinkToFit="1"/>
      <protection locked="0"/>
    </xf>
    <xf numFmtId="0" fontId="13" fillId="0" borderId="0" xfId="68" applyFont="1" applyAlignment="1">
      <alignment horizontal="center" vertical="center"/>
    </xf>
    <xf numFmtId="0" fontId="9" fillId="0" borderId="82" xfId="68" applyFont="1" applyFill="1" applyBorder="1" applyAlignment="1">
      <alignment horizontal="center" vertical="center" shrinkToFit="1"/>
    </xf>
    <xf numFmtId="0" fontId="9" fillId="0" borderId="2" xfId="68" applyFont="1" applyFill="1" applyBorder="1" applyAlignment="1">
      <alignment horizontal="center" vertical="center" shrinkToFit="1"/>
    </xf>
    <xf numFmtId="0" fontId="9" fillId="0" borderId="82" xfId="66" applyFont="1" applyFill="1" applyBorder="1" applyAlignment="1" applyProtection="1">
      <alignment horizontal="center" vertical="center" shrinkToFit="1"/>
      <protection locked="0"/>
    </xf>
    <xf numFmtId="0" fontId="9" fillId="0" borderId="19" xfId="68" applyFont="1" applyFill="1" applyBorder="1" applyAlignment="1">
      <alignment horizontal="left" vertical="center" shrinkToFit="1"/>
    </xf>
    <xf numFmtId="0" fontId="9" fillId="0" borderId="9" xfId="68" applyFont="1" applyFill="1" applyBorder="1" applyAlignment="1">
      <alignment horizontal="left" vertical="center" shrinkToFit="1"/>
    </xf>
    <xf numFmtId="0" fontId="9" fillId="0" borderId="8" xfId="68" applyFont="1" applyFill="1" applyBorder="1" applyAlignment="1">
      <alignment horizontal="left" vertical="center" shrinkToFit="1"/>
    </xf>
    <xf numFmtId="0" fontId="0" fillId="0" borderId="24" xfId="0" applyFont="1" applyBorder="1" applyAlignment="1">
      <alignment horizontal="center" vertical="center" shrinkToFit="1"/>
    </xf>
    <xf numFmtId="0" fontId="0" fillId="0" borderId="86" xfId="0" applyFont="1" applyBorder="1" applyAlignment="1">
      <alignment horizontal="center" vertical="center" shrinkToFit="1"/>
    </xf>
    <xf numFmtId="0" fontId="6" fillId="0" borderId="19" xfId="68" applyFont="1" applyFill="1" applyBorder="1" applyAlignment="1">
      <alignment horizontal="center" vertical="center" wrapText="1" shrinkToFit="1"/>
    </xf>
    <xf numFmtId="0" fontId="6" fillId="0" borderId="9" xfId="68" applyFont="1" applyFill="1" applyBorder="1" applyAlignment="1">
      <alignment horizontal="center" vertical="center" wrapText="1" shrinkToFit="1"/>
    </xf>
    <xf numFmtId="0" fontId="6" fillId="0" borderId="8" xfId="68" applyFont="1" applyFill="1" applyBorder="1" applyAlignment="1">
      <alignment horizontal="center" vertical="center" wrapText="1" shrinkToFit="1"/>
    </xf>
    <xf numFmtId="0" fontId="9" fillId="0" borderId="19" xfId="68" applyFont="1" applyFill="1" applyBorder="1" applyAlignment="1">
      <alignment horizontal="center" vertical="center" shrinkToFit="1"/>
    </xf>
    <xf numFmtId="0" fontId="9" fillId="0" borderId="9" xfId="68" applyFont="1" applyFill="1" applyBorder="1" applyAlignment="1">
      <alignment horizontal="center" vertical="center" shrinkToFit="1"/>
    </xf>
    <xf numFmtId="0" fontId="9" fillId="0" borderId="8" xfId="68" applyFont="1" applyFill="1" applyBorder="1" applyAlignment="1">
      <alignment horizontal="center" vertical="center" shrinkToFit="1"/>
    </xf>
    <xf numFmtId="0" fontId="9" fillId="0" borderId="19" xfId="68" applyFont="1" applyFill="1" applyBorder="1" applyAlignment="1">
      <alignment horizontal="left" vertical="center" wrapText="1" shrinkToFit="1"/>
    </xf>
    <xf numFmtId="0" fontId="9" fillId="0" borderId="9" xfId="68" applyFont="1" applyFill="1" applyBorder="1" applyAlignment="1">
      <alignment horizontal="left" vertical="center" wrapText="1" shrinkToFit="1"/>
    </xf>
    <xf numFmtId="0" fontId="9" fillId="0" borderId="8" xfId="68" applyFont="1" applyFill="1" applyBorder="1" applyAlignment="1">
      <alignment horizontal="left" vertical="center" wrapText="1" shrinkToFit="1"/>
    </xf>
    <xf numFmtId="0" fontId="9" fillId="0" borderId="82" xfId="68" applyFont="1" applyFill="1" applyBorder="1" applyAlignment="1" applyProtection="1">
      <alignment horizontal="center" vertical="center" shrinkToFit="1"/>
      <protection locked="0"/>
    </xf>
    <xf numFmtId="0" fontId="9" fillId="0" borderId="2" xfId="68" applyFont="1" applyFill="1" applyBorder="1" applyAlignment="1" applyProtection="1">
      <alignment horizontal="center" vertical="center" shrinkToFit="1"/>
      <protection locked="0"/>
    </xf>
    <xf numFmtId="0" fontId="9" fillId="0" borderId="42" xfId="68" applyFont="1" applyFill="1" applyBorder="1" applyAlignment="1">
      <alignment horizontal="center" vertical="center" wrapText="1" shrinkToFit="1"/>
    </xf>
    <xf numFmtId="0" fontId="6" fillId="0" borderId="0" xfId="57" applyFont="1" applyAlignment="1">
      <alignment horizontal="left" vertical="center"/>
    </xf>
    <xf numFmtId="0" fontId="9" fillId="0" borderId="0" xfId="68" applyFont="1" applyAlignment="1">
      <alignment horizontal="left" vertical="center"/>
    </xf>
    <xf numFmtId="0" fontId="9" fillId="0" borderId="33" xfId="68" applyFont="1" applyFill="1" applyBorder="1" applyAlignment="1">
      <alignment horizontal="center" vertical="center" wrapText="1"/>
    </xf>
    <xf numFmtId="0" fontId="9" fillId="0" borderId="15" xfId="68" applyFont="1" applyFill="1" applyBorder="1" applyAlignment="1">
      <alignment horizontal="center" vertical="center" wrapText="1"/>
    </xf>
    <xf numFmtId="0" fontId="9" fillId="0" borderId="34" xfId="68" applyFont="1" applyFill="1" applyBorder="1" applyAlignment="1">
      <alignment horizontal="center" vertical="center" wrapText="1"/>
    </xf>
    <xf numFmtId="0" fontId="9" fillId="0" borderId="35" xfId="68" applyFont="1" applyFill="1" applyBorder="1" applyAlignment="1">
      <alignment horizontal="center" vertical="center" wrapText="1"/>
    </xf>
    <xf numFmtId="0" fontId="9" fillId="0" borderId="0" xfId="68" applyFont="1" applyAlignment="1">
      <alignment horizontal="left" vertical="center" wrapText="1"/>
    </xf>
    <xf numFmtId="0" fontId="0" fillId="0" borderId="19" xfId="0" applyFont="1" applyFill="1" applyBorder="1" applyAlignment="1">
      <alignment horizontal="center" vertical="center"/>
    </xf>
    <xf numFmtId="0" fontId="0" fillId="0" borderId="9" xfId="0" applyFont="1" applyFill="1" applyBorder="1" applyAlignment="1">
      <alignment horizontal="center" vertical="center"/>
    </xf>
    <xf numFmtId="0" fontId="0" fillId="0" borderId="8" xfId="0" applyFont="1" applyFill="1" applyBorder="1" applyAlignment="1">
      <alignment horizontal="center" vertical="center"/>
    </xf>
    <xf numFmtId="0" fontId="9" fillId="0" borderId="166" xfId="68" applyFont="1" applyFill="1" applyBorder="1" applyAlignment="1">
      <alignment horizontal="center" vertical="center" wrapText="1" shrinkToFit="1"/>
    </xf>
    <xf numFmtId="0" fontId="9" fillId="0" borderId="43" xfId="68" applyFont="1" applyFill="1" applyBorder="1" applyAlignment="1">
      <alignment horizontal="center" vertical="center" wrapText="1" shrinkToFit="1"/>
    </xf>
    <xf numFmtId="0" fontId="9" fillId="0" borderId="81" xfId="66" applyFont="1" applyFill="1" applyBorder="1" applyAlignment="1" applyProtection="1">
      <alignment horizontal="center" vertical="center" shrinkToFit="1"/>
      <protection locked="0"/>
    </xf>
    <xf numFmtId="20" fontId="9" fillId="0" borderId="43" xfId="68" quotePrefix="1" applyNumberFormat="1" applyFont="1" applyFill="1" applyBorder="1" applyAlignment="1">
      <alignment horizontal="center" vertical="center" shrinkToFit="1"/>
    </xf>
    <xf numFmtId="20" fontId="9" fillId="0" borderId="44" xfId="68" quotePrefix="1" applyNumberFormat="1" applyFont="1" applyFill="1" applyBorder="1" applyAlignment="1">
      <alignment horizontal="center" vertical="center" shrinkToFit="1"/>
    </xf>
    <xf numFmtId="0" fontId="9" fillId="0" borderId="80" xfId="66" applyFont="1" applyFill="1" applyBorder="1" applyAlignment="1" applyProtection="1">
      <alignment horizontal="center" vertical="center" wrapText="1" shrinkToFit="1"/>
      <protection locked="0"/>
    </xf>
    <xf numFmtId="0" fontId="9" fillId="0" borderId="80" xfId="68" applyFont="1" applyFill="1" applyBorder="1" applyAlignment="1">
      <alignment horizontal="center" vertical="center" shrinkToFit="1"/>
    </xf>
    <xf numFmtId="0" fontId="9" fillId="0" borderId="126" xfId="68" applyFont="1" applyFill="1" applyBorder="1" applyAlignment="1">
      <alignment horizontal="center" vertical="center" shrinkToFit="1"/>
    </xf>
    <xf numFmtId="0" fontId="9" fillId="0" borderId="39" xfId="68" applyFont="1" applyFill="1" applyBorder="1" applyAlignment="1">
      <alignment horizontal="center" vertical="center" shrinkToFit="1"/>
    </xf>
    <xf numFmtId="0" fontId="9" fillId="0" borderId="81" xfId="68" applyFont="1" applyFill="1" applyBorder="1" applyAlignment="1">
      <alignment horizontal="center" vertical="center" wrapText="1" shrinkToFit="1"/>
    </xf>
    <xf numFmtId="0" fontId="9" fillId="0" borderId="98" xfId="68" applyFont="1" applyFill="1" applyBorder="1" applyAlignment="1">
      <alignment horizontal="center" vertical="center" wrapText="1" shrinkToFit="1"/>
    </xf>
    <xf numFmtId="0" fontId="9" fillId="0" borderId="16" xfId="68" applyFont="1" applyFill="1" applyBorder="1" applyAlignment="1">
      <alignment horizontal="center" vertical="center" wrapText="1" shrinkToFit="1"/>
    </xf>
    <xf numFmtId="0" fontId="0" fillId="0" borderId="15" xfId="0" applyFont="1" applyBorder="1" applyAlignment="1">
      <alignment horizontal="center" vertical="center" wrapText="1"/>
    </xf>
    <xf numFmtId="0" fontId="0" fillId="0" borderId="34" xfId="0" applyFont="1" applyBorder="1" applyAlignment="1">
      <alignment horizontal="center" vertical="center" wrapText="1"/>
    </xf>
    <xf numFmtId="0" fontId="0" fillId="0" borderId="35" xfId="0" applyFont="1" applyBorder="1" applyAlignment="1">
      <alignment horizontal="center" vertical="center" wrapText="1"/>
    </xf>
    <xf numFmtId="0" fontId="0" fillId="0" borderId="0" xfId="0" applyFont="1" applyBorder="1" applyAlignment="1">
      <alignment horizontal="center" vertical="center" wrapText="1"/>
    </xf>
    <xf numFmtId="0" fontId="0" fillId="0" borderId="36" xfId="0" applyFont="1" applyBorder="1" applyAlignment="1">
      <alignment horizontal="center" vertical="center" wrapText="1"/>
    </xf>
    <xf numFmtId="0" fontId="9" fillId="0" borderId="80" xfId="68" applyFont="1" applyFill="1" applyBorder="1" applyAlignment="1">
      <alignment horizontal="center" vertical="center" wrapText="1" shrinkToFit="1"/>
    </xf>
    <xf numFmtId="0" fontId="9" fillId="0" borderId="126" xfId="68" applyFont="1" applyFill="1" applyBorder="1" applyAlignment="1">
      <alignment horizontal="center" vertical="center" wrapText="1" shrinkToFit="1"/>
    </xf>
    <xf numFmtId="0" fontId="9" fillId="0" borderId="171" xfId="68" applyFont="1" applyFill="1" applyBorder="1" applyAlignment="1">
      <alignment horizontal="center" vertical="center" wrapText="1" shrinkToFit="1"/>
    </xf>
    <xf numFmtId="0" fontId="9" fillId="0" borderId="13" xfId="68" applyFont="1" applyFill="1" applyBorder="1" applyAlignment="1">
      <alignment horizontal="center" vertical="center" wrapText="1" shrinkToFit="1"/>
    </xf>
    <xf numFmtId="0" fontId="9" fillId="0" borderId="150" xfId="68" applyFont="1" applyFill="1" applyBorder="1" applyAlignment="1">
      <alignment horizontal="center" vertical="center" wrapText="1" shrinkToFit="1"/>
    </xf>
    <xf numFmtId="0" fontId="9" fillId="0" borderId="77" xfId="68" applyFont="1" applyFill="1" applyBorder="1" applyAlignment="1">
      <alignment horizontal="center" vertical="center" shrinkToFit="1"/>
    </xf>
    <xf numFmtId="0" fontId="0" fillId="0" borderId="98" xfId="0" applyFont="1" applyBorder="1" applyAlignment="1">
      <alignment horizontal="center" vertical="center" shrinkToFit="1"/>
    </xf>
    <xf numFmtId="0" fontId="0" fillId="0" borderId="16" xfId="0" applyFont="1" applyBorder="1" applyAlignment="1">
      <alignment horizontal="center" vertical="center" shrinkToFit="1"/>
    </xf>
    <xf numFmtId="0" fontId="9" fillId="0" borderId="160" xfId="68" applyFont="1" applyFill="1" applyBorder="1" applyAlignment="1">
      <alignment horizontal="center" vertical="center" shrinkToFit="1"/>
    </xf>
    <xf numFmtId="0" fontId="0" fillId="0" borderId="9" xfId="0" applyFont="1" applyFill="1" applyBorder="1" applyAlignment="1">
      <alignment horizontal="center" vertical="center" shrinkToFit="1"/>
    </xf>
    <xf numFmtId="0" fontId="0" fillId="0" borderId="8" xfId="0" applyFont="1" applyFill="1" applyBorder="1" applyAlignment="1">
      <alignment horizontal="center" vertical="center" shrinkToFit="1"/>
    </xf>
    <xf numFmtId="0" fontId="0" fillId="0" borderId="9" xfId="0" applyFont="1" applyFill="1" applyBorder="1" applyAlignment="1">
      <alignment horizontal="left" vertical="center" shrinkToFit="1"/>
    </xf>
    <xf numFmtId="0" fontId="0" fillId="0" borderId="8" xfId="0" applyFont="1" applyFill="1" applyBorder="1" applyAlignment="1">
      <alignment horizontal="left" vertical="center" shrinkToFit="1"/>
    </xf>
    <xf numFmtId="0" fontId="0" fillId="0" borderId="9" xfId="0" applyFont="1" applyBorder="1" applyAlignment="1">
      <alignment horizontal="center" vertical="center" shrinkToFit="1"/>
    </xf>
    <xf numFmtId="0" fontId="0" fillId="0" borderId="8" xfId="0" applyFont="1" applyBorder="1" applyAlignment="1">
      <alignment horizontal="center" vertical="center" shrinkToFit="1"/>
    </xf>
    <xf numFmtId="0" fontId="6" fillId="0" borderId="42" xfId="0" applyFont="1" applyBorder="1" applyAlignment="1">
      <alignment horizontal="center" vertical="center" wrapText="1" shrinkToFit="1"/>
    </xf>
    <xf numFmtId="0" fontId="6" fillId="0" borderId="13" xfId="0" applyFont="1" applyBorder="1" applyAlignment="1">
      <alignment horizontal="center" vertical="center" wrapText="1" shrinkToFit="1"/>
    </xf>
    <xf numFmtId="0" fontId="6" fillId="0" borderId="3" xfId="0" applyFont="1" applyBorder="1" applyAlignment="1">
      <alignment horizontal="center" vertical="center" wrapText="1" shrinkToFit="1"/>
    </xf>
    <xf numFmtId="0" fontId="6" fillId="0" borderId="33" xfId="0" applyFont="1" applyBorder="1" applyAlignment="1">
      <alignment horizontal="center" vertical="center" wrapText="1" shrinkToFit="1"/>
    </xf>
    <xf numFmtId="0" fontId="6" fillId="0" borderId="15" xfId="0" applyFont="1" applyBorder="1" applyAlignment="1">
      <alignment horizontal="center" vertical="center" wrapText="1" shrinkToFit="1"/>
    </xf>
    <xf numFmtId="0" fontId="6" fillId="0" borderId="34" xfId="0" applyFont="1" applyBorder="1" applyAlignment="1">
      <alignment horizontal="center" vertical="center" wrapText="1" shrinkToFit="1"/>
    </xf>
    <xf numFmtId="0" fontId="6" fillId="0" borderId="77" xfId="0" applyFont="1" applyBorder="1" applyAlignment="1">
      <alignment horizontal="center" vertical="center" wrapText="1" shrinkToFit="1"/>
    </xf>
    <xf numFmtId="0" fontId="6" fillId="0" borderId="98" xfId="0" applyFont="1" applyBorder="1" applyAlignment="1">
      <alignment horizontal="center" vertical="center" wrapText="1" shrinkToFit="1"/>
    </xf>
    <xf numFmtId="0" fontId="6" fillId="0" borderId="58" xfId="0" applyFont="1" applyBorder="1" applyAlignment="1">
      <alignment horizontal="center" vertical="center" wrapText="1" shrinkToFit="1"/>
    </xf>
    <xf numFmtId="0" fontId="9" fillId="0" borderId="85" xfId="66" applyFont="1" applyFill="1" applyBorder="1" applyAlignment="1" applyProtection="1">
      <alignment horizontal="center" vertical="center" shrinkToFit="1"/>
      <protection locked="0"/>
    </xf>
    <xf numFmtId="0" fontId="8" fillId="0" borderId="0" xfId="61" applyFont="1" applyAlignment="1">
      <alignment horizontal="center" vertical="center"/>
    </xf>
    <xf numFmtId="0" fontId="6" fillId="0" borderId="78" xfId="61" applyFont="1" applyFill="1" applyBorder="1" applyAlignment="1">
      <alignment horizontal="center" vertical="center" wrapText="1"/>
    </xf>
    <xf numFmtId="0" fontId="8" fillId="0" borderId="79" xfId="61" applyFont="1" applyFill="1" applyBorder="1" applyAlignment="1">
      <alignment horizontal="center" vertical="center" wrapText="1"/>
    </xf>
    <xf numFmtId="0" fontId="8" fillId="0" borderId="23" xfId="61" applyFont="1" applyFill="1" applyBorder="1" applyAlignment="1">
      <alignment horizontal="center" vertical="center" wrapText="1"/>
    </xf>
    <xf numFmtId="0" fontId="8" fillId="0" borderId="19" xfId="61" applyFont="1" applyFill="1" applyBorder="1" applyAlignment="1" applyProtection="1">
      <alignment horizontal="center" vertical="center"/>
      <protection locked="0"/>
    </xf>
    <xf numFmtId="0" fontId="8" fillId="0" borderId="9" xfId="61" applyFont="1" applyFill="1" applyBorder="1" applyAlignment="1" applyProtection="1">
      <alignment horizontal="center" vertical="center"/>
      <protection locked="0"/>
    </xf>
    <xf numFmtId="0" fontId="8" fillId="0" borderId="8" xfId="61" applyFont="1" applyFill="1" applyBorder="1" applyAlignment="1" applyProtection="1">
      <alignment horizontal="center" vertical="center"/>
      <protection locked="0"/>
    </xf>
    <xf numFmtId="0" fontId="8" fillId="0" borderId="9" xfId="61" applyFont="1" applyFill="1" applyBorder="1" applyAlignment="1" applyProtection="1">
      <alignment horizontal="center" vertical="center"/>
    </xf>
    <xf numFmtId="0" fontId="8" fillId="0" borderId="29" xfId="61" applyFont="1" applyFill="1" applyBorder="1" applyAlignment="1" applyProtection="1">
      <alignment horizontal="center" vertical="center"/>
    </xf>
    <xf numFmtId="178" fontId="8" fillId="0" borderId="28" xfId="61" applyNumberFormat="1" applyFont="1" applyFill="1" applyBorder="1" applyAlignment="1" applyProtection="1">
      <alignment horizontal="center" vertical="center"/>
    </xf>
    <xf numFmtId="178" fontId="8" fillId="0" borderId="9" xfId="61" applyNumberFormat="1" applyFont="1" applyFill="1" applyBorder="1" applyAlignment="1" applyProtection="1">
      <alignment horizontal="center" vertical="center"/>
    </xf>
    <xf numFmtId="0" fontId="8" fillId="0" borderId="4" xfId="61" applyFont="1" applyFill="1" applyBorder="1" applyAlignment="1" applyProtection="1">
      <alignment horizontal="left" vertical="center" shrinkToFit="1"/>
      <protection locked="0"/>
    </xf>
    <xf numFmtId="0" fontId="8" fillId="0" borderId="42" xfId="61" applyFont="1" applyFill="1" applyBorder="1" applyAlignment="1" applyProtection="1">
      <alignment horizontal="left" vertical="center" shrinkToFit="1"/>
      <protection locked="0"/>
    </xf>
    <xf numFmtId="0" fontId="8" fillId="0" borderId="13" xfId="61" applyFont="1" applyFill="1" applyBorder="1" applyAlignment="1" applyProtection="1">
      <alignment horizontal="center" vertical="center"/>
    </xf>
    <xf numFmtId="0" fontId="8" fillId="0" borderId="3" xfId="61" applyFont="1" applyFill="1" applyBorder="1" applyAlignment="1" applyProtection="1">
      <alignment horizontal="center" vertical="center"/>
    </xf>
    <xf numFmtId="178" fontId="8" fillId="0" borderId="42" xfId="61" applyNumberFormat="1" applyFont="1" applyFill="1" applyBorder="1" applyAlignment="1" applyProtection="1">
      <alignment horizontal="center" vertical="center"/>
    </xf>
    <xf numFmtId="178" fontId="8" fillId="0" borderId="13" xfId="61" applyNumberFormat="1" applyFont="1" applyFill="1" applyBorder="1" applyAlignment="1" applyProtection="1">
      <alignment horizontal="center" vertical="center"/>
    </xf>
    <xf numFmtId="0" fontId="8" fillId="0" borderId="6" xfId="61" applyFont="1" applyFill="1" applyBorder="1" applyAlignment="1" applyProtection="1">
      <alignment horizontal="left" vertical="center" shrinkToFit="1"/>
      <protection locked="0"/>
    </xf>
    <xf numFmtId="0" fontId="8" fillId="0" borderId="19" xfId="61" applyFont="1" applyFill="1" applyBorder="1" applyAlignment="1">
      <alignment horizontal="right" vertical="center"/>
    </xf>
    <xf numFmtId="0" fontId="8" fillId="0" borderId="9" xfId="61" applyFont="1" applyFill="1" applyBorder="1" applyAlignment="1">
      <alignment horizontal="right" vertical="center"/>
    </xf>
    <xf numFmtId="0" fontId="8" fillId="0" borderId="8" xfId="61" applyFont="1" applyFill="1" applyBorder="1" applyAlignment="1">
      <alignment horizontal="right" vertical="center"/>
    </xf>
    <xf numFmtId="0" fontId="8" fillId="45" borderId="19" xfId="61" applyFont="1" applyFill="1" applyBorder="1" applyAlignment="1" applyProtection="1">
      <alignment horizontal="center" vertical="center"/>
      <protection locked="0"/>
    </xf>
    <xf numFmtId="0" fontId="8" fillId="45" borderId="9" xfId="61" applyFont="1" applyFill="1" applyBorder="1" applyAlignment="1" applyProtection="1">
      <alignment horizontal="center" vertical="center"/>
      <protection locked="0"/>
    </xf>
    <xf numFmtId="0" fontId="8" fillId="45" borderId="8" xfId="61" applyFont="1" applyFill="1" applyBorder="1" applyAlignment="1" applyProtection="1">
      <alignment horizontal="center" vertical="center"/>
      <protection locked="0"/>
    </xf>
    <xf numFmtId="0" fontId="8" fillId="0" borderId="13" xfId="61" applyFont="1" applyFill="1" applyBorder="1" applyAlignment="1" applyProtection="1">
      <alignment horizontal="left" vertical="center" shrinkToFit="1"/>
      <protection locked="0"/>
    </xf>
    <xf numFmtId="0" fontId="8" fillId="0" borderId="12" xfId="61" applyFont="1" applyFill="1" applyBorder="1" applyAlignment="1" applyProtection="1">
      <alignment horizontal="left" vertical="center" shrinkToFit="1"/>
      <protection locked="0"/>
    </xf>
    <xf numFmtId="0" fontId="8" fillId="0" borderId="50" xfId="61" applyFont="1" applyFill="1" applyBorder="1" applyAlignment="1" applyProtection="1">
      <alignment horizontal="left" vertical="center" shrinkToFit="1"/>
      <protection locked="0"/>
    </xf>
    <xf numFmtId="0" fontId="8" fillId="0" borderId="51" xfId="61" applyFont="1" applyFill="1" applyBorder="1" applyAlignment="1" applyProtection="1">
      <alignment horizontal="left" vertical="center" shrinkToFit="1"/>
      <protection locked="0"/>
    </xf>
    <xf numFmtId="178" fontId="8" fillId="0" borderId="37" xfId="61" applyNumberFormat="1" applyFont="1" applyFill="1" applyBorder="1" applyAlignment="1" applyProtection="1">
      <alignment horizontal="center" vertical="center"/>
    </xf>
    <xf numFmtId="178" fontId="8" fillId="0" borderId="11" xfId="61" applyNumberFormat="1" applyFont="1" applyFill="1" applyBorder="1" applyAlignment="1" applyProtection="1">
      <alignment horizontal="center" vertical="center"/>
    </xf>
    <xf numFmtId="0" fontId="8" fillId="0" borderId="37" xfId="61" applyFont="1" applyFill="1" applyBorder="1" applyAlignment="1" applyProtection="1">
      <alignment horizontal="left" vertical="center" shrinkToFit="1"/>
      <protection locked="0"/>
    </xf>
    <xf numFmtId="0" fontId="8" fillId="0" borderId="11" xfId="61" applyFont="1" applyFill="1" applyBorder="1" applyAlignment="1" applyProtection="1">
      <alignment horizontal="left" vertical="center" shrinkToFit="1"/>
      <protection locked="0"/>
    </xf>
    <xf numFmtId="0" fontId="8" fillId="0" borderId="10" xfId="61" applyFont="1" applyFill="1" applyBorder="1" applyAlignment="1" applyProtection="1">
      <alignment horizontal="left" vertical="center" shrinkToFit="1"/>
      <protection locked="0"/>
    </xf>
    <xf numFmtId="0" fontId="8" fillId="0" borderId="11" xfId="61" applyFont="1" applyFill="1" applyBorder="1" applyAlignment="1" applyProtection="1">
      <alignment horizontal="center" vertical="center"/>
    </xf>
    <xf numFmtId="0" fontId="8" fillId="0" borderId="38" xfId="61" applyFont="1" applyFill="1" applyBorder="1" applyAlignment="1" applyProtection="1">
      <alignment horizontal="center" vertical="center"/>
    </xf>
    <xf numFmtId="178" fontId="8" fillId="0" borderId="160" xfId="61" applyNumberFormat="1" applyFont="1" applyFill="1" applyBorder="1" applyAlignment="1" applyProtection="1">
      <alignment horizontal="center" vertical="center"/>
    </xf>
    <xf numFmtId="178" fontId="8" fillId="0" borderId="126" xfId="61" applyNumberFormat="1" applyFont="1" applyFill="1" applyBorder="1" applyAlignment="1" applyProtection="1">
      <alignment horizontal="center" vertical="center"/>
    </xf>
    <xf numFmtId="0" fontId="8" fillId="0" borderId="20" xfId="61" applyFont="1" applyFill="1" applyBorder="1" applyAlignment="1" applyProtection="1">
      <alignment horizontal="left" vertical="center" shrinkToFit="1"/>
      <protection locked="0"/>
    </xf>
    <xf numFmtId="0" fontId="8" fillId="0" borderId="21" xfId="61" applyFont="1" applyFill="1" applyBorder="1" applyAlignment="1" applyProtection="1">
      <alignment horizontal="left" vertical="center" shrinkToFit="1"/>
      <protection locked="0"/>
    </xf>
    <xf numFmtId="0" fontId="8" fillId="0" borderId="28" xfId="61" applyFont="1" applyFill="1" applyBorder="1" applyAlignment="1" applyProtection="1">
      <alignment horizontal="left" vertical="center" shrinkToFit="1"/>
      <protection locked="0"/>
    </xf>
    <xf numFmtId="0" fontId="8" fillId="0" borderId="9" xfId="61" applyFont="1" applyFill="1" applyBorder="1" applyAlignment="1" applyProtection="1">
      <alignment horizontal="left" vertical="center" shrinkToFit="1"/>
      <protection locked="0"/>
    </xf>
    <xf numFmtId="0" fontId="8" fillId="0" borderId="8" xfId="61" applyFont="1" applyFill="1" applyBorder="1" applyAlignment="1" applyProtection="1">
      <alignment horizontal="left" vertical="center" shrinkToFit="1"/>
      <protection locked="0"/>
    </xf>
    <xf numFmtId="0" fontId="8" fillId="0" borderId="46" xfId="61" applyFont="1" applyFill="1" applyBorder="1" applyAlignment="1" applyProtection="1">
      <alignment horizontal="left" vertical="center" shrinkToFit="1"/>
      <protection locked="0"/>
    </xf>
    <xf numFmtId="0" fontId="8" fillId="0" borderId="47" xfId="61" applyFont="1" applyFill="1" applyBorder="1" applyAlignment="1" applyProtection="1">
      <alignment horizontal="left" vertical="center" shrinkToFit="1"/>
      <protection locked="0"/>
    </xf>
    <xf numFmtId="0" fontId="8" fillId="0" borderId="160" xfId="61" applyFont="1" applyFill="1" applyBorder="1" applyAlignment="1" applyProtection="1">
      <alignment horizontal="left" vertical="center" shrinkToFit="1"/>
      <protection locked="0"/>
    </xf>
    <xf numFmtId="0" fontId="8" fillId="0" borderId="126" xfId="61" applyFont="1" applyFill="1" applyBorder="1" applyAlignment="1" applyProtection="1">
      <alignment horizontal="left" vertical="center" shrinkToFit="1"/>
      <protection locked="0"/>
    </xf>
    <xf numFmtId="0" fontId="8" fillId="0" borderId="39" xfId="61" applyFont="1" applyFill="1" applyBorder="1" applyAlignment="1" applyProtection="1">
      <alignment horizontal="left" vertical="center" shrinkToFit="1"/>
      <protection locked="0"/>
    </xf>
    <xf numFmtId="0" fontId="8" fillId="0" borderId="126" xfId="61" applyFont="1" applyFill="1" applyBorder="1" applyAlignment="1" applyProtection="1">
      <alignment horizontal="center" vertical="center"/>
    </xf>
    <xf numFmtId="0" fontId="8" fillId="0" borderId="49" xfId="61" applyFont="1" applyFill="1" applyBorder="1" applyAlignment="1" applyProtection="1">
      <alignment horizontal="center" vertical="center"/>
    </xf>
    <xf numFmtId="0" fontId="8" fillId="0" borderId="77" xfId="61" applyFont="1" applyFill="1" applyBorder="1" applyAlignment="1">
      <alignment horizontal="center" vertical="center" shrinkToFit="1"/>
    </xf>
    <xf numFmtId="0" fontId="8" fillId="0" borderId="16" xfId="61" applyFont="1" applyFill="1" applyBorder="1" applyAlignment="1">
      <alignment horizontal="center" vertical="center" shrinkToFit="1"/>
    </xf>
    <xf numFmtId="0" fontId="8" fillId="0" borderId="46" xfId="61" applyFont="1" applyFill="1" applyBorder="1" applyAlignment="1">
      <alignment horizontal="center" vertical="center"/>
    </xf>
    <xf numFmtId="0" fontId="8" fillId="0" borderId="47" xfId="61" applyFont="1" applyFill="1" applyBorder="1" applyAlignment="1">
      <alignment horizontal="center" vertical="center"/>
    </xf>
    <xf numFmtId="0" fontId="8" fillId="0" borderId="6" xfId="61" applyFont="1" applyFill="1" applyBorder="1" applyAlignment="1">
      <alignment horizontal="center" vertical="center"/>
    </xf>
    <xf numFmtId="0" fontId="8" fillId="0" borderId="4" xfId="61" applyFont="1" applyFill="1" applyBorder="1" applyAlignment="1">
      <alignment horizontal="center" vertical="center"/>
    </xf>
    <xf numFmtId="0" fontId="8" fillId="0" borderId="56" xfId="61" applyFont="1" applyFill="1" applyBorder="1" applyAlignment="1">
      <alignment horizontal="center" vertical="center"/>
    </xf>
    <xf numFmtId="0" fontId="8" fillId="0" borderId="57" xfId="61" applyFont="1" applyFill="1" applyBorder="1" applyAlignment="1">
      <alignment horizontal="center" vertical="center"/>
    </xf>
    <xf numFmtId="0" fontId="8" fillId="0" borderId="47" xfId="61" applyFont="1" applyFill="1" applyBorder="1" applyAlignment="1">
      <alignment horizontal="center" vertical="center" wrapText="1"/>
    </xf>
    <xf numFmtId="0" fontId="8" fillId="0" borderId="4" xfId="61" applyFont="1" applyFill="1" applyBorder="1" applyAlignment="1">
      <alignment horizontal="center" vertical="center" wrapText="1"/>
    </xf>
    <xf numFmtId="0" fontId="8" fillId="0" borderId="57" xfId="61" applyFont="1" applyFill="1" applyBorder="1" applyAlignment="1">
      <alignment horizontal="center" vertical="center" wrapText="1"/>
    </xf>
    <xf numFmtId="0" fontId="8" fillId="0" borderId="84" xfId="61" applyFont="1" applyFill="1" applyBorder="1" applyAlignment="1">
      <alignment horizontal="center" vertical="center"/>
    </xf>
    <xf numFmtId="0" fontId="8" fillId="0" borderId="1" xfId="61" applyFont="1" applyFill="1" applyBorder="1" applyAlignment="1">
      <alignment horizontal="center" vertical="center"/>
    </xf>
    <xf numFmtId="0" fontId="8" fillId="0" borderId="35" xfId="61" applyFont="1" applyFill="1" applyBorder="1" applyAlignment="1">
      <alignment horizontal="center" vertical="center"/>
    </xf>
    <xf numFmtId="0" fontId="8" fillId="0" borderId="0" xfId="61" applyFont="1" applyFill="1" applyBorder="1" applyAlignment="1">
      <alignment horizontal="center" vertical="center"/>
    </xf>
    <xf numFmtId="0" fontId="8" fillId="0" borderId="30" xfId="61" applyFont="1" applyFill="1" applyBorder="1" applyAlignment="1">
      <alignment horizontal="center" vertical="center"/>
    </xf>
    <xf numFmtId="0" fontId="8" fillId="0" borderId="86" xfId="61" applyFont="1" applyFill="1" applyBorder="1" applyAlignment="1">
      <alignment horizontal="center" vertical="center"/>
    </xf>
    <xf numFmtId="0" fontId="8" fillId="0" borderId="82" xfId="61" applyFont="1" applyFill="1" applyBorder="1" applyAlignment="1">
      <alignment horizontal="center" vertical="center" shrinkToFit="1"/>
    </xf>
    <xf numFmtId="0" fontId="8" fillId="0" borderId="1" xfId="61" applyFont="1" applyFill="1" applyBorder="1" applyAlignment="1">
      <alignment horizontal="center" vertical="center" shrinkToFit="1"/>
    </xf>
    <xf numFmtId="0" fontId="8" fillId="0" borderId="83" xfId="61" applyFont="1" applyFill="1" applyBorder="1" applyAlignment="1">
      <alignment horizontal="center" vertical="center" shrinkToFit="1"/>
    </xf>
    <xf numFmtId="0" fontId="8" fillId="0" borderId="18" xfId="61" applyFont="1" applyFill="1" applyBorder="1" applyAlignment="1">
      <alignment horizontal="center" vertical="center" shrinkToFit="1"/>
    </xf>
    <xf numFmtId="0" fontId="8" fillId="0" borderId="0" xfId="61" applyFont="1" applyFill="1" applyBorder="1" applyAlignment="1">
      <alignment horizontal="center" vertical="center" shrinkToFit="1"/>
    </xf>
    <xf numFmtId="0" fontId="8" fillId="0" borderId="36" xfId="61" applyFont="1" applyFill="1" applyBorder="1" applyAlignment="1">
      <alignment horizontal="center" vertical="center" shrinkToFit="1"/>
    </xf>
    <xf numFmtId="0" fontId="8" fillId="0" borderId="24" xfId="61" applyFont="1" applyFill="1" applyBorder="1" applyAlignment="1">
      <alignment horizontal="center" vertical="center" shrinkToFit="1"/>
    </xf>
    <xf numFmtId="0" fontId="8" fillId="0" borderId="86" xfId="61" applyFont="1" applyFill="1" applyBorder="1" applyAlignment="1">
      <alignment horizontal="center" vertical="center" shrinkToFit="1"/>
    </xf>
    <xf numFmtId="0" fontId="8" fillId="0" borderId="127" xfId="61" applyFont="1" applyFill="1" applyBorder="1" applyAlignment="1">
      <alignment horizontal="center" vertical="center" shrinkToFit="1"/>
    </xf>
    <xf numFmtId="0" fontId="8" fillId="0" borderId="160" xfId="61" applyFont="1" applyFill="1" applyBorder="1" applyAlignment="1">
      <alignment horizontal="center" vertical="center" wrapText="1"/>
    </xf>
    <xf numFmtId="0" fontId="8" fillId="0" borderId="42" xfId="61" applyFont="1" applyFill="1" applyBorder="1" applyAlignment="1">
      <alignment horizontal="center" vertical="center" wrapText="1"/>
    </xf>
    <xf numFmtId="0" fontId="8" fillId="0" borderId="77" xfId="61" applyFont="1" applyFill="1" applyBorder="1" applyAlignment="1">
      <alignment horizontal="center" vertical="center" wrapText="1"/>
    </xf>
    <xf numFmtId="0" fontId="8" fillId="0" borderId="78" xfId="61" applyFont="1" applyFill="1" applyBorder="1" applyAlignment="1">
      <alignment horizontal="center" vertical="center" wrapText="1"/>
    </xf>
    <xf numFmtId="0" fontId="8" fillId="0" borderId="48" xfId="61" applyFont="1" applyFill="1" applyBorder="1" applyAlignment="1">
      <alignment horizontal="center" vertical="center"/>
    </xf>
    <xf numFmtId="0" fontId="8" fillId="0" borderId="0" xfId="61" applyFont="1" applyAlignment="1">
      <alignment horizontal="left" vertical="center" shrinkToFit="1"/>
    </xf>
    <xf numFmtId="0" fontId="7" fillId="0" borderId="0" xfId="61" applyFont="1" applyAlignment="1">
      <alignment horizontal="center" vertical="center"/>
    </xf>
    <xf numFmtId="0" fontId="7" fillId="0" borderId="80" xfId="61" applyFont="1" applyBorder="1" applyAlignment="1">
      <alignment horizontal="center" vertical="center"/>
    </xf>
    <xf numFmtId="0" fontId="7" fillId="0" borderId="126" xfId="61" applyFont="1" applyBorder="1" applyAlignment="1">
      <alignment horizontal="center" vertical="center"/>
    </xf>
    <xf numFmtId="0" fontId="7" fillId="0" borderId="49" xfId="61" applyFont="1" applyBorder="1" applyAlignment="1">
      <alignment horizontal="center" vertical="center"/>
    </xf>
    <xf numFmtId="0" fontId="7" fillId="0" borderId="160" xfId="61" applyFont="1" applyBorder="1" applyAlignment="1" applyProtection="1">
      <alignment horizontal="center" vertical="center" shrinkToFit="1"/>
      <protection locked="0"/>
    </xf>
    <xf numFmtId="0" fontId="7" fillId="0" borderId="126" xfId="61" applyFont="1" applyBorder="1" applyAlignment="1" applyProtection="1">
      <alignment horizontal="center" vertical="center" shrinkToFit="1"/>
      <protection locked="0"/>
    </xf>
    <xf numFmtId="0" fontId="7" fillId="0" borderId="39" xfId="61" applyFont="1" applyBorder="1" applyAlignment="1" applyProtection="1">
      <alignment horizontal="center" vertical="center" shrinkToFit="1"/>
      <protection locked="0"/>
    </xf>
    <xf numFmtId="0" fontId="7" fillId="0" borderId="81" xfId="61" applyFont="1" applyBorder="1" applyAlignment="1">
      <alignment horizontal="center" vertical="center"/>
    </xf>
    <xf numFmtId="0" fontId="7" fillId="0" borderId="98" xfId="61" applyFont="1" applyBorder="1" applyAlignment="1">
      <alignment horizontal="center" vertical="center"/>
    </xf>
    <xf numFmtId="0" fontId="7" fillId="0" borderId="58" xfId="61" applyFont="1" applyBorder="1" applyAlignment="1">
      <alignment horizontal="center" vertical="center"/>
    </xf>
    <xf numFmtId="0" fontId="8" fillId="0" borderId="49" xfId="61" applyFont="1" applyFill="1" applyBorder="1" applyAlignment="1">
      <alignment horizontal="center" vertical="center"/>
    </xf>
    <xf numFmtId="0" fontId="8" fillId="0" borderId="42" xfId="61" applyFont="1" applyFill="1" applyBorder="1" applyAlignment="1">
      <alignment horizontal="center" vertical="center"/>
    </xf>
    <xf numFmtId="0" fontId="8" fillId="0" borderId="12" xfId="61" applyFont="1" applyFill="1" applyBorder="1" applyAlignment="1">
      <alignment horizontal="center" vertical="center"/>
    </xf>
    <xf numFmtId="0" fontId="8" fillId="0" borderId="81" xfId="61" applyFont="1" applyFill="1" applyBorder="1" applyAlignment="1" applyProtection="1">
      <alignment horizontal="center" vertical="center"/>
      <protection locked="0"/>
    </xf>
    <xf numFmtId="0" fontId="8" fillId="0" borderId="98" xfId="61" applyFont="1" applyFill="1" applyBorder="1" applyAlignment="1" applyProtection="1">
      <alignment horizontal="center" vertical="center"/>
      <protection locked="0"/>
    </xf>
    <xf numFmtId="0" fontId="8" fillId="0" borderId="58" xfId="61" applyFont="1" applyFill="1" applyBorder="1" applyAlignment="1" applyProtection="1">
      <alignment horizontal="center" vertical="center"/>
      <protection locked="0"/>
    </xf>
    <xf numFmtId="0" fontId="8" fillId="0" borderId="77" xfId="61" applyFont="1" applyFill="1" applyBorder="1" applyAlignment="1" applyProtection="1">
      <alignment horizontal="center" vertical="center"/>
      <protection locked="0"/>
    </xf>
    <xf numFmtId="0" fontId="8" fillId="0" borderId="160" xfId="61" applyFont="1" applyFill="1" applyBorder="1" applyAlignment="1" applyProtection="1">
      <alignment horizontal="center" vertical="center"/>
      <protection locked="0"/>
    </xf>
    <xf numFmtId="0" fontId="8" fillId="0" borderId="126" xfId="61" applyFont="1" applyFill="1" applyBorder="1" applyAlignment="1" applyProtection="1">
      <alignment horizontal="center" vertical="center"/>
      <protection locked="0"/>
    </xf>
    <xf numFmtId="0" fontId="8" fillId="0" borderId="49" xfId="61" applyFont="1" applyFill="1" applyBorder="1" applyAlignment="1" applyProtection="1">
      <alignment horizontal="center" vertical="center"/>
      <protection locked="0"/>
    </xf>
    <xf numFmtId="0" fontId="8" fillId="0" borderId="171" xfId="61" applyFont="1" applyFill="1" applyBorder="1" applyAlignment="1" applyProtection="1">
      <alignment horizontal="left" vertical="center" shrinkToFit="1"/>
      <protection locked="0"/>
    </xf>
    <xf numFmtId="0" fontId="8" fillId="0" borderId="3" xfId="61" applyFont="1" applyFill="1" applyBorder="1" applyAlignment="1" applyProtection="1">
      <alignment horizontal="left" vertical="center" shrinkToFit="1"/>
      <protection locked="0"/>
    </xf>
    <xf numFmtId="0" fontId="8" fillId="0" borderId="39" xfId="61" applyFont="1" applyFill="1" applyBorder="1" applyAlignment="1" applyProtection="1">
      <alignment horizontal="center" vertical="center"/>
      <protection locked="0"/>
    </xf>
    <xf numFmtId="0" fontId="8" fillId="0" borderId="82" xfId="61" applyFont="1" applyFill="1" applyBorder="1" applyAlignment="1" applyProtection="1">
      <alignment horizontal="center" vertical="center"/>
      <protection locked="0"/>
    </xf>
    <xf numFmtId="0" fontId="8" fillId="0" borderId="1" xfId="61" applyFont="1" applyFill="1" applyBorder="1" applyAlignment="1" applyProtection="1">
      <alignment horizontal="center" vertical="center"/>
      <protection locked="0"/>
    </xf>
    <xf numFmtId="0" fontId="8" fillId="0" borderId="83" xfId="61" applyFont="1" applyFill="1" applyBorder="1" applyAlignment="1" applyProtection="1">
      <alignment horizontal="center" vertical="center"/>
      <protection locked="0"/>
    </xf>
    <xf numFmtId="0" fontId="8" fillId="0" borderId="18" xfId="61" applyFont="1" applyFill="1" applyBorder="1" applyAlignment="1" applyProtection="1">
      <alignment horizontal="center" vertical="center"/>
      <protection locked="0"/>
    </xf>
    <xf numFmtId="0" fontId="8" fillId="0" borderId="0" xfId="61" applyFont="1" applyFill="1" applyBorder="1" applyAlignment="1" applyProtection="1">
      <alignment horizontal="center" vertical="center"/>
      <protection locked="0"/>
    </xf>
    <xf numFmtId="0" fontId="8" fillId="0" borderId="36" xfId="61" applyFont="1" applyFill="1" applyBorder="1" applyAlignment="1" applyProtection="1">
      <alignment horizontal="center" vertical="center"/>
      <protection locked="0"/>
    </xf>
    <xf numFmtId="0" fontId="8" fillId="0" borderId="171" xfId="61" applyFont="1" applyFill="1" applyBorder="1" applyAlignment="1" applyProtection="1">
      <alignment horizontal="center" vertical="center"/>
      <protection locked="0"/>
    </xf>
    <xf numFmtId="0" fontId="8" fillId="0" borderId="13" xfId="61" applyFont="1" applyFill="1" applyBorder="1" applyAlignment="1" applyProtection="1">
      <alignment horizontal="center" vertical="center"/>
      <protection locked="0"/>
    </xf>
    <xf numFmtId="0" fontId="8" fillId="0" borderId="3" xfId="61" applyFont="1" applyFill="1" applyBorder="1" applyAlignment="1" applyProtection="1">
      <alignment horizontal="center" vertical="center"/>
      <protection locked="0"/>
    </xf>
    <xf numFmtId="0" fontId="8" fillId="0" borderId="16" xfId="61" applyFont="1" applyFill="1" applyBorder="1" applyAlignment="1" applyProtection="1">
      <alignment horizontal="center" vertical="center"/>
      <protection locked="0"/>
    </xf>
    <xf numFmtId="0" fontId="8" fillId="0" borderId="80" xfId="61" applyFont="1" applyFill="1" applyBorder="1" applyAlignment="1" applyProtection="1">
      <alignment horizontal="center" vertical="center"/>
      <protection locked="0"/>
    </xf>
    <xf numFmtId="0" fontId="8" fillId="0" borderId="77" xfId="61" applyFont="1" applyFill="1" applyBorder="1" applyAlignment="1" applyProtection="1">
      <alignment horizontal="left" vertical="center" shrinkToFit="1"/>
      <protection locked="0"/>
    </xf>
    <xf numFmtId="0" fontId="8" fillId="0" borderId="98" xfId="61" applyFont="1" applyFill="1" applyBorder="1" applyAlignment="1" applyProtection="1">
      <alignment horizontal="left" vertical="center" shrinkToFit="1"/>
      <protection locked="0"/>
    </xf>
    <xf numFmtId="0" fontId="8" fillId="0" borderId="58" xfId="61" applyFont="1" applyFill="1" applyBorder="1" applyAlignment="1" applyProtection="1">
      <alignment horizontal="left" vertical="center" shrinkToFit="1"/>
      <protection locked="0"/>
    </xf>
    <xf numFmtId="0" fontId="8" fillId="0" borderId="81" xfId="61" applyFont="1" applyFill="1" applyBorder="1" applyAlignment="1" applyProtection="1">
      <alignment horizontal="left" vertical="center" shrinkToFit="1"/>
      <protection locked="0"/>
    </xf>
    <xf numFmtId="0" fontId="8" fillId="0" borderId="16" xfId="61" applyFont="1" applyFill="1" applyBorder="1" applyAlignment="1" applyProtection="1">
      <alignment horizontal="left" vertical="center" shrinkToFit="1"/>
      <protection locked="0"/>
    </xf>
    <xf numFmtId="178" fontId="8" fillId="0" borderId="42" xfId="61" applyNumberFormat="1" applyFont="1" applyFill="1" applyBorder="1" applyAlignment="1" applyProtection="1">
      <alignment horizontal="center" vertical="center"/>
      <protection locked="0"/>
    </xf>
    <xf numFmtId="178" fontId="8" fillId="0" borderId="13" xfId="61" applyNumberFormat="1" applyFont="1" applyFill="1" applyBorder="1" applyAlignment="1" applyProtection="1">
      <alignment horizontal="center" vertical="center"/>
      <protection locked="0"/>
    </xf>
    <xf numFmtId="178" fontId="8" fillId="0" borderId="3" xfId="61" applyNumberFormat="1" applyFont="1" applyFill="1" applyBorder="1" applyAlignment="1" applyProtection="1">
      <alignment horizontal="center" vertical="center"/>
      <protection locked="0"/>
    </xf>
    <xf numFmtId="0" fontId="8" fillId="0" borderId="85" xfId="61" applyFont="1" applyFill="1" applyBorder="1" applyAlignment="1" applyProtection="1">
      <alignment horizontal="center" vertical="center"/>
      <protection locked="0"/>
    </xf>
    <xf numFmtId="0" fontId="8" fillId="0" borderId="11" xfId="61" applyFont="1" applyFill="1" applyBorder="1" applyAlignment="1" applyProtection="1">
      <alignment horizontal="center" vertical="center"/>
      <protection locked="0"/>
    </xf>
    <xf numFmtId="0" fontId="8" fillId="0" borderId="38" xfId="61" applyFont="1" applyFill="1" applyBorder="1" applyAlignment="1" applyProtection="1">
      <alignment horizontal="center" vertical="center"/>
      <protection locked="0"/>
    </xf>
    <xf numFmtId="178" fontId="8" fillId="0" borderId="37" xfId="61" applyNumberFormat="1" applyFont="1" applyFill="1" applyBorder="1" applyAlignment="1" applyProtection="1">
      <alignment horizontal="center" vertical="center"/>
      <protection locked="0"/>
    </xf>
    <xf numFmtId="178" fontId="8" fillId="0" borderId="11" xfId="61" applyNumberFormat="1" applyFont="1" applyFill="1" applyBorder="1" applyAlignment="1" applyProtection="1">
      <alignment horizontal="center" vertical="center"/>
      <protection locked="0"/>
    </xf>
    <xf numFmtId="178" fontId="8" fillId="0" borderId="38" xfId="61" applyNumberFormat="1" applyFont="1" applyFill="1" applyBorder="1" applyAlignment="1" applyProtection="1">
      <alignment horizontal="center" vertical="center"/>
      <protection locked="0"/>
    </xf>
    <xf numFmtId="178" fontId="8" fillId="0" borderId="35" xfId="61" applyNumberFormat="1" applyFont="1" applyFill="1" applyBorder="1" applyAlignment="1" applyProtection="1">
      <alignment horizontal="center" vertical="center"/>
      <protection locked="0"/>
    </xf>
    <xf numFmtId="178" fontId="8" fillId="0" borderId="0" xfId="61" applyNumberFormat="1" applyFont="1" applyFill="1" applyBorder="1" applyAlignment="1" applyProtection="1">
      <alignment horizontal="center" vertical="center"/>
      <protection locked="0"/>
    </xf>
    <xf numFmtId="178" fontId="8" fillId="0" borderId="36" xfId="61" applyNumberFormat="1" applyFont="1" applyFill="1" applyBorder="1" applyAlignment="1" applyProtection="1">
      <alignment horizontal="center" vertical="center"/>
      <protection locked="0"/>
    </xf>
    <xf numFmtId="178" fontId="8" fillId="0" borderId="84" xfId="61" applyNumberFormat="1" applyFont="1" applyFill="1" applyBorder="1" applyAlignment="1" applyProtection="1">
      <alignment horizontal="center" vertical="center"/>
      <protection locked="0"/>
    </xf>
    <xf numFmtId="178" fontId="8" fillId="0" borderId="1" xfId="61" applyNumberFormat="1" applyFont="1" applyFill="1" applyBorder="1" applyAlignment="1" applyProtection="1">
      <alignment horizontal="center" vertical="center"/>
      <protection locked="0"/>
    </xf>
    <xf numFmtId="178" fontId="8" fillId="0" borderId="83" xfId="61" applyNumberFormat="1" applyFont="1" applyFill="1" applyBorder="1" applyAlignment="1" applyProtection="1">
      <alignment horizontal="center" vertical="center"/>
      <protection locked="0"/>
    </xf>
    <xf numFmtId="178" fontId="8" fillId="0" borderId="160" xfId="61" applyNumberFormat="1" applyFont="1" applyFill="1" applyBorder="1" applyAlignment="1" applyProtection="1">
      <alignment horizontal="center" vertical="center"/>
      <protection locked="0"/>
    </xf>
    <xf numFmtId="178" fontId="8" fillId="0" borderId="126" xfId="61" applyNumberFormat="1" applyFont="1" applyFill="1" applyBorder="1" applyAlignment="1" applyProtection="1">
      <alignment horizontal="center" vertical="center"/>
      <protection locked="0"/>
    </xf>
    <xf numFmtId="178" fontId="8" fillId="0" borderId="49" xfId="61" applyNumberFormat="1" applyFont="1" applyFill="1" applyBorder="1" applyAlignment="1" applyProtection="1">
      <alignment horizontal="center" vertical="center"/>
      <protection locked="0"/>
    </xf>
    <xf numFmtId="178" fontId="8" fillId="0" borderId="33" xfId="61" applyNumberFormat="1" applyFont="1" applyFill="1" applyBorder="1" applyAlignment="1" applyProtection="1">
      <alignment horizontal="center" vertical="center"/>
      <protection locked="0"/>
    </xf>
    <xf numFmtId="178" fontId="8" fillId="0" borderId="15" xfId="61" applyNumberFormat="1" applyFont="1" applyFill="1" applyBorder="1" applyAlignment="1" applyProtection="1">
      <alignment horizontal="center" vertical="center"/>
      <protection locked="0"/>
    </xf>
    <xf numFmtId="178" fontId="8" fillId="0" borderId="34" xfId="61" applyNumberFormat="1" applyFont="1" applyFill="1" applyBorder="1" applyAlignment="1" applyProtection="1">
      <alignment horizontal="center" vertical="center"/>
      <protection locked="0"/>
    </xf>
    <xf numFmtId="0" fontId="8" fillId="0" borderId="19" xfId="61" applyFont="1" applyFill="1" applyBorder="1" applyAlignment="1" applyProtection="1">
      <alignment horizontal="right" vertical="center"/>
      <protection locked="0"/>
    </xf>
    <xf numFmtId="0" fontId="8" fillId="0" borderId="9" xfId="61" applyFont="1" applyFill="1" applyBorder="1" applyAlignment="1" applyProtection="1">
      <alignment horizontal="right" vertical="center"/>
      <protection locked="0"/>
    </xf>
    <xf numFmtId="0" fontId="8" fillId="0" borderId="86" xfId="61" applyFont="1" applyFill="1" applyBorder="1" applyAlignment="1" applyProtection="1">
      <alignment horizontal="right" vertical="center"/>
      <protection locked="0"/>
    </xf>
    <xf numFmtId="0" fontId="8" fillId="0" borderId="17" xfId="61" applyFont="1" applyFill="1" applyBorder="1" applyAlignment="1" applyProtection="1">
      <alignment horizontal="right" vertical="center"/>
      <protection locked="0"/>
    </xf>
    <xf numFmtId="0" fontId="8" fillId="0" borderId="29" xfId="61" applyFont="1" applyFill="1" applyBorder="1" applyAlignment="1" applyProtection="1">
      <alignment horizontal="center" vertical="center"/>
      <protection locked="0"/>
    </xf>
    <xf numFmtId="0" fontId="8" fillId="0" borderId="42" xfId="61" applyFont="1" applyFill="1" applyBorder="1" applyAlignment="1" applyProtection="1">
      <alignment horizontal="center" vertical="center"/>
      <protection locked="0"/>
    </xf>
    <xf numFmtId="0" fontId="8" fillId="0" borderId="12" xfId="61" applyFont="1" applyFill="1" applyBorder="1" applyAlignment="1" applyProtection="1">
      <alignment horizontal="center" vertical="center"/>
      <protection locked="0"/>
    </xf>
    <xf numFmtId="0" fontId="51" fillId="0" borderId="53" xfId="61" applyFont="1" applyBorder="1" applyAlignment="1">
      <alignment horizontal="center" vertical="center" wrapText="1"/>
    </xf>
    <xf numFmtId="0" fontId="0" fillId="0" borderId="54" xfId="61" applyFont="1" applyBorder="1" applyAlignment="1">
      <alignment horizontal="center" vertical="center"/>
    </xf>
    <xf numFmtId="0" fontId="0" fillId="0" borderId="55" xfId="61" applyFont="1" applyBorder="1" applyAlignment="1">
      <alignment horizontal="center" vertical="center"/>
    </xf>
    <xf numFmtId="178" fontId="8" fillId="0" borderId="77" xfId="61" applyNumberFormat="1" applyFont="1" applyFill="1" applyBorder="1" applyAlignment="1" applyProtection="1">
      <alignment horizontal="center" vertical="center"/>
      <protection locked="0"/>
    </xf>
    <xf numFmtId="178" fontId="8" fillId="0" borderId="98" xfId="61" applyNumberFormat="1" applyFont="1" applyFill="1" applyBorder="1" applyAlignment="1" applyProtection="1">
      <alignment horizontal="center" vertical="center"/>
      <protection locked="0"/>
    </xf>
    <xf numFmtId="178" fontId="8" fillId="0" borderId="58" xfId="61" applyNumberFormat="1" applyFont="1" applyFill="1" applyBorder="1" applyAlignment="1" applyProtection="1">
      <alignment horizontal="center" vertical="center"/>
      <protection locked="0"/>
    </xf>
    <xf numFmtId="0" fontId="8" fillId="0" borderId="84" xfId="61" applyFont="1" applyFill="1" applyBorder="1" applyAlignment="1">
      <alignment horizontal="center" vertical="center" wrapText="1"/>
    </xf>
    <xf numFmtId="0" fontId="8" fillId="0" borderId="35" xfId="61" applyFont="1" applyFill="1" applyBorder="1" applyAlignment="1">
      <alignment horizontal="center" vertical="center" wrapText="1"/>
    </xf>
    <xf numFmtId="0" fontId="8" fillId="0" borderId="30" xfId="61" applyFont="1" applyFill="1" applyBorder="1" applyAlignment="1">
      <alignment horizontal="center" vertical="center" wrapText="1"/>
    </xf>
    <xf numFmtId="0" fontId="8" fillId="0" borderId="57" xfId="61" applyFont="1" applyFill="1" applyBorder="1" applyAlignment="1" applyProtection="1">
      <alignment horizontal="left" vertical="center" shrinkToFit="1"/>
      <protection locked="0"/>
    </xf>
    <xf numFmtId="0" fontId="8" fillId="0" borderId="77" xfId="61" applyFont="1" applyFill="1" applyBorder="1" applyAlignment="1" applyProtection="1">
      <alignment horizontal="center" vertical="center" shrinkToFit="1"/>
      <protection locked="0"/>
    </xf>
    <xf numFmtId="0" fontId="8" fillId="0" borderId="16" xfId="61" applyFont="1" applyFill="1" applyBorder="1" applyAlignment="1" applyProtection="1">
      <alignment horizontal="center" vertical="center" shrinkToFit="1"/>
      <protection locked="0"/>
    </xf>
    <xf numFmtId="0" fontId="8" fillId="0" borderId="25" xfId="61" applyFont="1" applyFill="1" applyBorder="1" applyAlignment="1" applyProtection="1">
      <alignment horizontal="left" vertical="center" shrinkToFit="1"/>
      <protection locked="0"/>
    </xf>
    <xf numFmtId="0" fontId="8" fillId="0" borderId="26" xfId="61" applyFont="1" applyFill="1" applyBorder="1" applyAlignment="1" applyProtection="1">
      <alignment horizontal="left" vertical="center" shrinkToFit="1"/>
      <protection locked="0"/>
    </xf>
    <xf numFmtId="178" fontId="8" fillId="0" borderId="28" xfId="61" applyNumberFormat="1" applyFont="1" applyFill="1" applyBorder="1" applyAlignment="1" applyProtection="1">
      <alignment horizontal="center" vertical="center"/>
      <protection locked="0"/>
    </xf>
    <xf numFmtId="178" fontId="8" fillId="0" borderId="9" xfId="61" applyNumberFormat="1" applyFont="1" applyFill="1" applyBorder="1" applyAlignment="1" applyProtection="1">
      <alignment horizontal="center" vertical="center"/>
      <protection locked="0"/>
    </xf>
    <xf numFmtId="178" fontId="8" fillId="0" borderId="29" xfId="61" applyNumberFormat="1" applyFont="1" applyFill="1" applyBorder="1" applyAlignment="1" applyProtection="1">
      <alignment horizontal="center" vertical="center"/>
      <protection locked="0"/>
    </xf>
    <xf numFmtId="0" fontId="8" fillId="0" borderId="80" xfId="61" applyFont="1" applyFill="1" applyBorder="1" applyAlignment="1" applyProtection="1">
      <alignment horizontal="left" vertical="center"/>
      <protection locked="0"/>
    </xf>
    <xf numFmtId="0" fontId="8" fillId="0" borderId="126" xfId="61" applyFont="1" applyFill="1" applyBorder="1" applyAlignment="1" applyProtection="1">
      <alignment horizontal="left" vertical="center"/>
      <protection locked="0"/>
    </xf>
    <xf numFmtId="0" fontId="8" fillId="0" borderId="49" xfId="61" applyFont="1" applyFill="1" applyBorder="1" applyAlignment="1" applyProtection="1">
      <alignment horizontal="left" vertical="center"/>
      <protection locked="0"/>
    </xf>
    <xf numFmtId="0" fontId="10" fillId="0" borderId="1" xfId="0" applyFont="1" applyBorder="1" applyAlignment="1" applyProtection="1"/>
    <xf numFmtId="0" fontId="10" fillId="0" borderId="1" xfId="0" applyFont="1" applyBorder="1" applyAlignment="1"/>
    <xf numFmtId="0" fontId="10" fillId="0" borderId="0" xfId="0" applyFont="1" applyAlignment="1" applyProtection="1">
      <alignment wrapText="1"/>
    </xf>
    <xf numFmtId="0" fontId="10" fillId="0" borderId="0" xfId="0" applyFont="1" applyAlignment="1"/>
    <xf numFmtId="0" fontId="28" fillId="0" borderId="4" xfId="0" applyFont="1" applyBorder="1" applyAlignment="1" applyProtection="1">
      <alignment horizontal="left" vertical="center"/>
      <protection hidden="1"/>
    </xf>
    <xf numFmtId="183" fontId="31" fillId="0" borderId="42" xfId="0" applyNumberFormat="1" applyFont="1" applyFill="1" applyBorder="1" applyAlignment="1" applyProtection="1">
      <alignment horizontal="center" vertical="center"/>
      <protection hidden="1"/>
    </xf>
    <xf numFmtId="183" fontId="31" fillId="0" borderId="13" xfId="0" applyNumberFormat="1" applyFont="1" applyFill="1" applyBorder="1" applyAlignment="1" applyProtection="1">
      <alignment horizontal="center" vertical="center"/>
      <protection hidden="1"/>
    </xf>
    <xf numFmtId="183" fontId="31" fillId="0" borderId="3" xfId="0" applyNumberFormat="1" applyFont="1" applyFill="1" applyBorder="1" applyAlignment="1" applyProtection="1">
      <alignment horizontal="center" vertical="center"/>
      <protection hidden="1"/>
    </xf>
    <xf numFmtId="0" fontId="28" fillId="0" borderId="42" xfId="0" applyFont="1" applyFill="1" applyBorder="1" applyAlignment="1" applyProtection="1">
      <alignment horizontal="left" vertical="center"/>
      <protection hidden="1"/>
    </xf>
    <xf numFmtId="0" fontId="28" fillId="0" borderId="13" xfId="0" applyFont="1" applyFill="1" applyBorder="1" applyAlignment="1" applyProtection="1">
      <alignment horizontal="left" vertical="center"/>
      <protection hidden="1"/>
    </xf>
    <xf numFmtId="0" fontId="0" fillId="0" borderId="86" xfId="0" applyBorder="1" applyAlignment="1" applyProtection="1">
      <alignment horizontal="center"/>
    </xf>
    <xf numFmtId="0" fontId="59" fillId="3" borderId="82" xfId="0" applyFont="1" applyFill="1" applyBorder="1" applyAlignment="1" applyProtection="1">
      <alignment horizontal="center" vertical="center" wrapText="1"/>
      <protection locked="0"/>
    </xf>
    <xf numFmtId="0" fontId="59" fillId="3" borderId="1" xfId="0" applyFont="1" applyFill="1" applyBorder="1" applyAlignment="1" applyProtection="1">
      <alignment horizontal="center" vertical="center" wrapText="1"/>
      <protection locked="0"/>
    </xf>
    <xf numFmtId="0" fontId="28" fillId="0" borderId="19" xfId="0" applyFont="1" applyFill="1" applyBorder="1" applyAlignment="1" applyProtection="1">
      <alignment horizontal="center" vertical="center" wrapText="1"/>
    </xf>
    <xf numFmtId="0" fontId="28" fillId="0" borderId="9" xfId="0" applyFont="1" applyFill="1" applyBorder="1" applyAlignment="1" applyProtection="1">
      <alignment horizontal="center" vertical="center"/>
    </xf>
    <xf numFmtId="0" fontId="28" fillId="0" borderId="8" xfId="0" applyFont="1" applyFill="1" applyBorder="1" applyAlignment="1" applyProtection="1">
      <alignment horizontal="center" vertical="center"/>
    </xf>
    <xf numFmtId="0" fontId="31" fillId="0" borderId="5" xfId="43" applyNumberFormat="1" applyFont="1" applyFill="1" applyBorder="1" applyAlignment="1" applyProtection="1">
      <alignment horizontal="center" vertical="center"/>
      <protection hidden="1"/>
    </xf>
    <xf numFmtId="0" fontId="31" fillId="0" borderId="54" xfId="43" applyNumberFormat="1" applyFont="1" applyFill="1" applyBorder="1" applyAlignment="1" applyProtection="1">
      <alignment horizontal="center" vertical="center"/>
      <protection hidden="1"/>
    </xf>
    <xf numFmtId="0" fontId="31" fillId="0" borderId="6" xfId="43" applyNumberFormat="1" applyFont="1" applyFill="1" applyBorder="1" applyAlignment="1" applyProtection="1">
      <alignment horizontal="center" vertical="center"/>
      <protection hidden="1"/>
    </xf>
    <xf numFmtId="0" fontId="31" fillId="0" borderId="14" xfId="43" applyNumberFormat="1" applyFont="1" applyFill="1" applyBorder="1" applyAlignment="1" applyProtection="1">
      <alignment horizontal="center" vertical="center"/>
      <protection hidden="1"/>
    </xf>
    <xf numFmtId="0" fontId="31" fillId="0" borderId="87" xfId="43" applyNumberFormat="1" applyFont="1" applyFill="1" applyBorder="1" applyAlignment="1" applyProtection="1">
      <alignment horizontal="center" vertical="center"/>
      <protection hidden="1"/>
    </xf>
    <xf numFmtId="0" fontId="31" fillId="0" borderId="166" xfId="43" applyNumberFormat="1" applyFont="1" applyFill="1" applyBorder="1" applyAlignment="1" applyProtection="1">
      <alignment horizontal="center" vertical="center"/>
      <protection hidden="1"/>
    </xf>
    <xf numFmtId="0" fontId="59" fillId="3" borderId="19" xfId="0" applyFont="1" applyFill="1" applyBorder="1" applyAlignment="1" applyProtection="1">
      <alignment horizontal="center" vertical="center"/>
      <protection locked="0"/>
    </xf>
    <xf numFmtId="0" fontId="59" fillId="3" borderId="9" xfId="0" applyFont="1" applyFill="1" applyBorder="1" applyAlignment="1" applyProtection="1">
      <alignment horizontal="center" vertical="center"/>
      <protection locked="0"/>
    </xf>
    <xf numFmtId="0" fontId="59" fillId="3" borderId="8" xfId="0" applyFont="1" applyFill="1" applyBorder="1" applyAlignment="1" applyProtection="1">
      <alignment horizontal="center" vertical="center"/>
      <protection locked="0"/>
    </xf>
    <xf numFmtId="0" fontId="31" fillId="0" borderId="43" xfId="54" applyFont="1" applyBorder="1" applyAlignment="1" applyProtection="1">
      <alignment horizontal="center" vertical="center"/>
      <protection hidden="1"/>
    </xf>
    <xf numFmtId="0" fontId="0" fillId="0" borderId="4" xfId="54" applyFont="1" applyBorder="1" applyAlignment="1" applyProtection="1">
      <alignment horizontal="center" vertical="center"/>
    </xf>
    <xf numFmtId="0" fontId="2" fillId="0" borderId="4" xfId="54" applyBorder="1" applyAlignment="1" applyProtection="1">
      <alignment horizontal="center" vertical="center"/>
    </xf>
    <xf numFmtId="0" fontId="27" fillId="0" borderId="19" xfId="0" applyFont="1" applyFill="1" applyBorder="1" applyAlignment="1" applyProtection="1">
      <alignment horizontal="right" shrinkToFit="1"/>
      <protection hidden="1"/>
    </xf>
    <xf numFmtId="0" fontId="27" fillId="0" borderId="9" xfId="0" applyFont="1" applyFill="1" applyBorder="1" applyAlignment="1" applyProtection="1">
      <alignment horizontal="right" shrinkToFit="1"/>
      <protection hidden="1"/>
    </xf>
    <xf numFmtId="177" fontId="31" fillId="0" borderId="35" xfId="0" applyNumberFormat="1" applyFont="1" applyFill="1" applyBorder="1" applyAlignment="1" applyProtection="1">
      <alignment horizontal="center" vertical="center"/>
      <protection hidden="1"/>
    </xf>
    <xf numFmtId="177" fontId="31" fillId="0" borderId="0" xfId="0" applyNumberFormat="1" applyFont="1" applyFill="1" applyBorder="1" applyAlignment="1" applyProtection="1">
      <alignment horizontal="center" vertical="center"/>
      <protection hidden="1"/>
    </xf>
    <xf numFmtId="177" fontId="31" fillId="0" borderId="36" xfId="0" applyNumberFormat="1" applyFont="1" applyFill="1" applyBorder="1" applyAlignment="1" applyProtection="1">
      <alignment horizontal="center" vertical="center"/>
      <protection hidden="1"/>
    </xf>
    <xf numFmtId="0" fontId="27" fillId="0" borderId="209" xfId="0" applyFont="1" applyFill="1" applyBorder="1" applyAlignment="1" applyProtection="1">
      <alignment horizontal="right" shrinkToFit="1"/>
      <protection hidden="1"/>
    </xf>
    <xf numFmtId="0" fontId="31" fillId="0" borderId="19" xfId="0" applyFont="1" applyFill="1" applyBorder="1" applyAlignment="1" applyProtection="1">
      <alignment horizontal="right" shrinkToFit="1"/>
      <protection hidden="1"/>
    </xf>
    <xf numFmtId="0" fontId="31" fillId="0" borderId="9" xfId="0" applyFont="1" applyFill="1" applyBorder="1" applyAlignment="1" applyProtection="1">
      <alignment horizontal="right" shrinkToFit="1"/>
      <protection hidden="1"/>
    </xf>
    <xf numFmtId="0" fontId="22" fillId="0" borderId="0" xfId="0" applyFont="1" applyBorder="1" applyAlignment="1" applyProtection="1">
      <protection locked="0"/>
    </xf>
    <xf numFmtId="184" fontId="31" fillId="0" borderId="42" xfId="0" applyNumberFormat="1" applyFont="1" applyFill="1" applyBorder="1" applyAlignment="1" applyProtection="1">
      <alignment horizontal="center" vertical="center"/>
      <protection hidden="1"/>
    </xf>
    <xf numFmtId="184" fontId="31" fillId="0" borderId="13" xfId="0" applyNumberFormat="1" applyFont="1" applyFill="1" applyBorder="1" applyAlignment="1" applyProtection="1">
      <alignment horizontal="center" vertical="center"/>
      <protection hidden="1"/>
    </xf>
    <xf numFmtId="184" fontId="31" fillId="0" borderId="3" xfId="0" applyNumberFormat="1" applyFont="1" applyFill="1" applyBorder="1" applyAlignment="1" applyProtection="1">
      <alignment horizontal="center" vertical="center"/>
      <protection hidden="1"/>
    </xf>
    <xf numFmtId="0" fontId="28" fillId="0" borderId="42" xfId="0" applyFont="1" applyFill="1" applyBorder="1" applyAlignment="1" applyProtection="1">
      <alignment horizontal="left" vertical="center" wrapText="1"/>
      <protection hidden="1"/>
    </xf>
    <xf numFmtId="0" fontId="28" fillId="0" borderId="13" xfId="0" applyFont="1" applyFill="1" applyBorder="1" applyAlignment="1" applyProtection="1">
      <alignment horizontal="left" vertical="center" wrapText="1"/>
      <protection hidden="1"/>
    </xf>
    <xf numFmtId="0" fontId="28" fillId="0" borderId="3" xfId="0" applyFont="1" applyFill="1" applyBorder="1" applyAlignment="1" applyProtection="1">
      <alignment horizontal="left" vertical="center" wrapText="1"/>
      <protection hidden="1"/>
    </xf>
    <xf numFmtId="0" fontId="22" fillId="0" borderId="0" xfId="0" applyNumberFormat="1" applyFont="1" applyBorder="1" applyAlignment="1" applyProtection="1">
      <alignment horizontal="center"/>
      <protection locked="0"/>
    </xf>
    <xf numFmtId="186" fontId="22" fillId="0" borderId="0" xfId="0" applyNumberFormat="1" applyFont="1" applyBorder="1" applyAlignment="1" applyProtection="1">
      <alignment horizontal="center"/>
      <protection locked="0"/>
    </xf>
    <xf numFmtId="0" fontId="22" fillId="0" borderId="0" xfId="0" applyFont="1" applyBorder="1" applyAlignment="1" applyProtection="1">
      <alignment horizontal="center"/>
      <protection locked="0"/>
    </xf>
    <xf numFmtId="177" fontId="31" fillId="0" borderId="4" xfId="0" applyNumberFormat="1" applyFont="1" applyFill="1" applyBorder="1" applyAlignment="1" applyProtection="1">
      <alignment horizontal="center" vertical="center"/>
      <protection hidden="1"/>
    </xf>
    <xf numFmtId="176" fontId="10" fillId="0" borderId="4" xfId="0" applyNumberFormat="1" applyFont="1" applyBorder="1" applyAlignment="1" applyProtection="1">
      <alignment horizontal="center" vertical="center" shrinkToFit="1"/>
      <protection hidden="1"/>
    </xf>
    <xf numFmtId="0" fontId="28" fillId="0" borderId="42" xfId="54" applyFont="1" applyBorder="1" applyAlignment="1" applyProtection="1">
      <alignment vertical="center"/>
      <protection hidden="1"/>
    </xf>
    <xf numFmtId="0" fontId="28" fillId="0" borderId="13" xfId="54" applyFont="1" applyBorder="1" applyAlignment="1" applyProtection="1">
      <alignment vertical="center"/>
      <protection hidden="1"/>
    </xf>
    <xf numFmtId="0" fontId="28" fillId="0" borderId="3" xfId="54" applyFont="1" applyBorder="1" applyAlignment="1" applyProtection="1">
      <alignment vertical="center"/>
      <protection hidden="1"/>
    </xf>
    <xf numFmtId="0" fontId="28" fillId="0" borderId="4" xfId="0" applyFont="1" applyFill="1" applyBorder="1" applyAlignment="1" applyProtection="1">
      <alignment horizontal="left" vertical="center" shrinkToFit="1"/>
      <protection hidden="1"/>
    </xf>
    <xf numFmtId="186" fontId="31" fillId="0" borderId="42" xfId="0" applyNumberFormat="1" applyFont="1" applyFill="1" applyBorder="1" applyAlignment="1" applyProtection="1">
      <alignment horizontal="center" vertical="center"/>
      <protection hidden="1"/>
    </xf>
    <xf numFmtId="186" fontId="31" fillId="0" borderId="13" xfId="0" applyNumberFormat="1" applyFont="1" applyFill="1" applyBorder="1" applyAlignment="1" applyProtection="1">
      <alignment horizontal="center" vertical="center"/>
      <protection hidden="1"/>
    </xf>
    <xf numFmtId="186" fontId="31" fillId="0" borderId="3" xfId="0" applyNumberFormat="1" applyFont="1" applyFill="1" applyBorder="1" applyAlignment="1" applyProtection="1">
      <alignment horizontal="center" vertical="center"/>
      <protection hidden="1"/>
    </xf>
    <xf numFmtId="0" fontId="28" fillId="0" borderId="42" xfId="0" applyFont="1" applyBorder="1" applyAlignment="1" applyProtection="1">
      <alignment horizontal="left" vertical="center"/>
      <protection hidden="1"/>
    </xf>
    <xf numFmtId="0" fontId="28" fillId="0" borderId="13" xfId="0" applyFont="1" applyBorder="1" applyAlignment="1" applyProtection="1">
      <alignment horizontal="left" vertical="center"/>
      <protection hidden="1"/>
    </xf>
    <xf numFmtId="0" fontId="28" fillId="0" borderId="3" xfId="0" applyFont="1" applyBorder="1" applyAlignment="1" applyProtection="1">
      <alignment horizontal="left" vertical="center"/>
      <protection hidden="1"/>
    </xf>
    <xf numFmtId="0" fontId="28" fillId="8" borderId="42" xfId="54" applyFont="1" applyFill="1" applyBorder="1" applyAlignment="1" applyProtection="1">
      <alignment horizontal="center" vertical="center"/>
      <protection hidden="1"/>
    </xf>
    <xf numFmtId="0" fontId="28" fillId="8" borderId="13" xfId="54" applyFont="1" applyFill="1" applyBorder="1" applyAlignment="1" applyProtection="1">
      <alignment horizontal="center" vertical="center"/>
      <protection hidden="1"/>
    </xf>
    <xf numFmtId="0" fontId="28" fillId="8" borderId="3" xfId="54" applyFont="1" applyFill="1" applyBorder="1" applyAlignment="1" applyProtection="1">
      <alignment horizontal="center" vertical="center"/>
      <protection hidden="1"/>
    </xf>
    <xf numFmtId="0" fontId="28" fillId="0" borderId="4" xfId="0" applyFont="1" applyBorder="1" applyAlignment="1" applyProtection="1">
      <alignment horizontal="left" vertical="center" wrapText="1"/>
      <protection hidden="1"/>
    </xf>
    <xf numFmtId="177" fontId="31" fillId="0" borderId="42" xfId="0" applyNumberFormat="1" applyFont="1" applyFill="1" applyBorder="1" applyAlignment="1" applyProtection="1">
      <alignment horizontal="center" vertical="center"/>
      <protection hidden="1"/>
    </xf>
    <xf numFmtId="177" fontId="31" fillId="0" borderId="13" xfId="0" applyNumberFormat="1" applyFont="1" applyFill="1" applyBorder="1" applyAlignment="1" applyProtection="1">
      <alignment horizontal="center" vertical="center"/>
      <protection hidden="1"/>
    </xf>
    <xf numFmtId="177" fontId="31" fillId="0" borderId="3" xfId="0" applyNumberFormat="1" applyFont="1" applyFill="1" applyBorder="1" applyAlignment="1" applyProtection="1">
      <alignment horizontal="center" vertical="center"/>
      <protection hidden="1"/>
    </xf>
    <xf numFmtId="6" fontId="28" fillId="0" borderId="4" xfId="43" applyFont="1" applyBorder="1" applyAlignment="1" applyProtection="1">
      <alignment horizontal="left" vertical="center"/>
      <protection hidden="1"/>
    </xf>
    <xf numFmtId="181" fontId="31" fillId="0" borderId="42" xfId="0" applyNumberFormat="1" applyFont="1" applyFill="1" applyBorder="1" applyAlignment="1" applyProtection="1">
      <alignment horizontal="center" vertical="center"/>
      <protection hidden="1"/>
    </xf>
    <xf numFmtId="181" fontId="31" fillId="0" borderId="13" xfId="0" applyNumberFormat="1" applyFont="1" applyFill="1" applyBorder="1" applyAlignment="1" applyProtection="1">
      <alignment horizontal="center" vertical="center"/>
      <protection hidden="1"/>
    </xf>
    <xf numFmtId="181" fontId="31" fillId="0" borderId="3" xfId="0" applyNumberFormat="1" applyFont="1" applyFill="1" applyBorder="1" applyAlignment="1" applyProtection="1">
      <alignment horizontal="center" vertical="center"/>
      <protection hidden="1"/>
    </xf>
    <xf numFmtId="0" fontId="28" fillId="0" borderId="3" xfId="0" applyFont="1" applyFill="1" applyBorder="1" applyAlignment="1" applyProtection="1">
      <alignment horizontal="left" vertical="center"/>
      <protection hidden="1"/>
    </xf>
    <xf numFmtId="0" fontId="31" fillId="0" borderId="81" xfId="0" applyFont="1" applyFill="1" applyBorder="1" applyAlignment="1" applyProtection="1">
      <alignment horizontal="right" shrinkToFit="1"/>
      <protection hidden="1"/>
    </xf>
    <xf numFmtId="0" fontId="31" fillId="0" borderId="98" xfId="0" applyFont="1" applyFill="1" applyBorder="1" applyAlignment="1" applyProtection="1">
      <alignment horizontal="right" shrinkToFit="1"/>
      <protection hidden="1"/>
    </xf>
    <xf numFmtId="0" fontId="0" fillId="0" borderId="19" xfId="0" applyFont="1" applyBorder="1" applyAlignment="1" applyProtection="1">
      <alignment horizontal="left" vertical="center" wrapText="1"/>
    </xf>
    <xf numFmtId="0" fontId="0" fillId="0" borderId="9" xfId="0" applyFont="1" applyBorder="1" applyAlignment="1" applyProtection="1">
      <alignment horizontal="left" vertical="center" wrapText="1"/>
    </xf>
    <xf numFmtId="180" fontId="0" fillId="0" borderId="19" xfId="0" applyNumberFormat="1" applyFont="1" applyBorder="1" applyAlignment="1" applyProtection="1">
      <alignment horizontal="left" vertical="center"/>
    </xf>
    <xf numFmtId="180" fontId="0" fillId="0" borderId="9" xfId="0" applyNumberFormat="1" applyFont="1" applyBorder="1" applyAlignment="1" applyProtection="1">
      <alignment horizontal="left" vertical="center"/>
    </xf>
    <xf numFmtId="180" fontId="0" fillId="0" borderId="19" xfId="0" applyNumberFormat="1" applyFont="1" applyBorder="1" applyAlignment="1" applyProtection="1">
      <alignment horizontal="left" vertical="center" wrapText="1"/>
    </xf>
    <xf numFmtId="0" fontId="31" fillId="3" borderId="19" xfId="0" applyFont="1" applyFill="1" applyBorder="1" applyAlignment="1" applyProtection="1">
      <alignment horizontal="right" shrinkToFit="1"/>
      <protection locked="0"/>
    </xf>
    <xf numFmtId="0" fontId="31" fillId="3" borderId="9" xfId="0" applyFont="1" applyFill="1" applyBorder="1" applyAlignment="1" applyProtection="1">
      <alignment horizontal="right" shrinkToFit="1"/>
      <protection locked="0"/>
    </xf>
    <xf numFmtId="0" fontId="31" fillId="3" borderId="209" xfId="0" applyFont="1" applyFill="1" applyBorder="1" applyAlignment="1" applyProtection="1">
      <alignment horizontal="right" shrinkToFit="1"/>
      <protection locked="0"/>
    </xf>
    <xf numFmtId="0" fontId="31" fillId="3" borderId="150" xfId="0" applyFont="1" applyFill="1" applyBorder="1" applyAlignment="1" applyProtection="1">
      <alignment horizontal="right" shrinkToFit="1"/>
      <protection locked="0"/>
    </xf>
    <xf numFmtId="0" fontId="31" fillId="3" borderId="15" xfId="0" applyFont="1" applyFill="1" applyBorder="1" applyAlignment="1" applyProtection="1">
      <alignment horizontal="right" shrinkToFit="1"/>
      <protection locked="0"/>
    </xf>
    <xf numFmtId="0" fontId="31" fillId="3" borderId="212" xfId="0" applyFont="1" applyFill="1" applyBorder="1" applyAlignment="1" applyProtection="1">
      <alignment horizontal="right" shrinkToFit="1"/>
      <protection locked="0"/>
    </xf>
    <xf numFmtId="180" fontId="0" fillId="0" borderId="19" xfId="0" applyNumberFormat="1" applyBorder="1" applyAlignment="1" applyProtection="1">
      <alignment horizontal="left" vertical="center"/>
    </xf>
    <xf numFmtId="180" fontId="0" fillId="0" borderId="150" xfId="0" applyNumberFormat="1" applyFont="1" applyBorder="1" applyAlignment="1" applyProtection="1">
      <alignment horizontal="left" vertical="center"/>
    </xf>
    <xf numFmtId="180" fontId="0" fillId="0" borderId="15" xfId="0" applyNumberFormat="1" applyFont="1" applyBorder="1" applyAlignment="1" applyProtection="1">
      <alignment horizontal="left" vertical="center"/>
    </xf>
    <xf numFmtId="0" fontId="31" fillId="0" borderId="24" xfId="0" applyFont="1" applyFill="1" applyBorder="1" applyAlignment="1" applyProtection="1">
      <alignment horizontal="right" shrinkToFit="1"/>
      <protection hidden="1"/>
    </xf>
    <xf numFmtId="0" fontId="31" fillId="0" borderId="86" xfId="0" applyFont="1" applyFill="1" applyBorder="1" applyAlignment="1" applyProtection="1">
      <alignment horizontal="right" shrinkToFit="1"/>
      <protection hidden="1"/>
    </xf>
    <xf numFmtId="0" fontId="31" fillId="3" borderId="85" xfId="0" applyFont="1" applyFill="1" applyBorder="1" applyAlignment="1" applyProtection="1">
      <alignment horizontal="right" shrinkToFit="1"/>
      <protection locked="0"/>
    </xf>
    <xf numFmtId="0" fontId="31" fillId="3" borderId="11" xfId="0" applyFont="1" applyFill="1" applyBorder="1" applyAlignment="1" applyProtection="1">
      <alignment horizontal="right" shrinkToFit="1"/>
      <protection locked="0"/>
    </xf>
    <xf numFmtId="0" fontId="31" fillId="3" borderId="210" xfId="0" applyFont="1" applyFill="1" applyBorder="1" applyAlignment="1" applyProtection="1">
      <alignment horizontal="right" shrinkToFit="1"/>
      <protection locked="0"/>
    </xf>
    <xf numFmtId="0" fontId="31" fillId="0" borderId="171" xfId="0" applyFont="1" applyFill="1" applyBorder="1" applyAlignment="1" applyProtection="1">
      <alignment horizontal="right" shrinkToFit="1"/>
      <protection hidden="1"/>
    </xf>
    <xf numFmtId="0" fontId="31" fillId="0" borderId="13" xfId="0" applyFont="1" applyFill="1" applyBorder="1" applyAlignment="1" applyProtection="1">
      <alignment horizontal="right" shrinkToFit="1"/>
      <protection hidden="1"/>
    </xf>
    <xf numFmtId="180" fontId="0" fillId="0" borderId="171" xfId="0" applyNumberFormat="1" applyBorder="1" applyAlignment="1" applyProtection="1">
      <alignment horizontal="left" vertical="center"/>
    </xf>
    <xf numFmtId="180" fontId="0" fillId="0" borderId="13" xfId="0" applyNumberFormat="1" applyFont="1" applyBorder="1" applyAlignment="1" applyProtection="1">
      <alignment horizontal="left" vertical="center"/>
    </xf>
    <xf numFmtId="0" fontId="31" fillId="3" borderId="171" xfId="0" applyFont="1" applyFill="1" applyBorder="1" applyAlignment="1" applyProtection="1">
      <alignment horizontal="right" shrinkToFit="1"/>
      <protection locked="0"/>
    </xf>
    <xf numFmtId="0" fontId="31" fillId="3" borderId="13" xfId="0" applyFont="1" applyFill="1" applyBorder="1" applyAlignment="1" applyProtection="1">
      <alignment horizontal="right" shrinkToFit="1"/>
      <protection locked="0"/>
    </xf>
    <xf numFmtId="180" fontId="0" fillId="0" borderId="171" xfId="0" applyNumberFormat="1" applyFont="1" applyBorder="1" applyAlignment="1" applyProtection="1">
      <alignment horizontal="left" vertical="center"/>
    </xf>
    <xf numFmtId="0" fontId="31" fillId="3" borderId="80" xfId="0" applyFont="1" applyFill="1" applyBorder="1" applyAlignment="1" applyProtection="1">
      <alignment horizontal="right"/>
      <protection locked="0"/>
    </xf>
    <xf numFmtId="0" fontId="31" fillId="3" borderId="126" xfId="0" applyFont="1" applyFill="1" applyBorder="1" applyAlignment="1" applyProtection="1">
      <alignment horizontal="right"/>
      <protection locked="0"/>
    </xf>
    <xf numFmtId="0" fontId="31" fillId="0" borderId="80" xfId="0" applyFont="1" applyFill="1" applyBorder="1" applyAlignment="1" applyProtection="1">
      <alignment horizontal="right" shrinkToFit="1"/>
      <protection hidden="1"/>
    </xf>
    <xf numFmtId="0" fontId="31" fillId="0" borderId="126" xfId="0" applyFont="1" applyBorder="1" applyAlignment="1" applyProtection="1">
      <protection hidden="1"/>
    </xf>
    <xf numFmtId="0" fontId="31" fillId="3" borderId="211" xfId="0" applyFont="1" applyFill="1" applyBorder="1" applyAlignment="1" applyProtection="1">
      <alignment horizontal="right" shrinkToFit="1"/>
      <protection locked="0"/>
    </xf>
    <xf numFmtId="180" fontId="0" fillId="0" borderId="85" xfId="0" applyNumberFormat="1" applyBorder="1" applyAlignment="1" applyProtection="1">
      <alignment horizontal="left" vertical="center"/>
    </xf>
    <xf numFmtId="180" fontId="0" fillId="0" borderId="11" xfId="0" applyNumberFormat="1" applyFont="1" applyBorder="1" applyAlignment="1" applyProtection="1">
      <alignment horizontal="left" vertical="center"/>
    </xf>
    <xf numFmtId="0" fontId="31" fillId="3" borderId="80" xfId="0" applyFont="1" applyFill="1" applyBorder="1" applyAlignment="1" applyProtection="1">
      <alignment horizontal="right" shrinkToFit="1"/>
      <protection locked="0"/>
    </xf>
    <xf numFmtId="0" fontId="31" fillId="3" borderId="126" xfId="0" applyFont="1" applyFill="1" applyBorder="1" applyAlignment="1" applyProtection="1">
      <alignment horizontal="right" shrinkToFit="1"/>
      <protection locked="0"/>
    </xf>
    <xf numFmtId="0" fontId="27" fillId="0" borderId="208" xfId="0" applyNumberFormat="1" applyFont="1" applyBorder="1" applyAlignment="1" applyProtection="1">
      <alignment horizontal="center" vertical="center"/>
    </xf>
    <xf numFmtId="0" fontId="27" fillId="0" borderId="157" xfId="0" applyNumberFormat="1" applyFont="1" applyBorder="1" applyAlignment="1" applyProtection="1">
      <alignment horizontal="center" vertical="center"/>
    </xf>
    <xf numFmtId="0" fontId="27" fillId="0" borderId="158" xfId="0" applyNumberFormat="1" applyFont="1" applyBorder="1" applyAlignment="1" applyProtection="1">
      <alignment horizontal="center" vertical="center"/>
    </xf>
    <xf numFmtId="0" fontId="27" fillId="0" borderId="83" xfId="0" applyNumberFormat="1" applyFont="1" applyBorder="1" applyAlignment="1" applyProtection="1">
      <alignment horizontal="center" vertical="center"/>
    </xf>
    <xf numFmtId="0" fontId="27" fillId="0" borderId="84" xfId="0" applyNumberFormat="1" applyFont="1" applyBorder="1" applyAlignment="1" applyProtection="1">
      <alignment horizontal="center" vertical="center"/>
    </xf>
    <xf numFmtId="0" fontId="27" fillId="0" borderId="159" xfId="0" applyNumberFormat="1" applyFont="1" applyBorder="1" applyAlignment="1" applyProtection="1">
      <alignment horizontal="center" vertical="center"/>
    </xf>
    <xf numFmtId="0" fontId="27" fillId="0" borderId="19" xfId="0" applyNumberFormat="1" applyFont="1" applyBorder="1" applyAlignment="1" applyProtection="1">
      <alignment horizontal="center" vertical="center"/>
    </xf>
    <xf numFmtId="0" fontId="27" fillId="0" borderId="9" xfId="0" applyNumberFormat="1" applyFont="1" applyBorder="1" applyAlignment="1" applyProtection="1">
      <alignment horizontal="center" vertical="center"/>
    </xf>
    <xf numFmtId="0" fontId="27" fillId="0" borderId="8" xfId="0" applyNumberFormat="1" applyFont="1" applyBorder="1" applyAlignment="1" applyProtection="1">
      <alignment horizontal="center" vertical="center"/>
    </xf>
    <xf numFmtId="181" fontId="0" fillId="0" borderId="19" xfId="0" applyNumberFormat="1" applyFont="1" applyBorder="1" applyAlignment="1" applyProtection="1">
      <alignment horizontal="left" vertical="center"/>
    </xf>
    <xf numFmtId="181" fontId="0" fillId="0" borderId="9" xfId="0" applyNumberFormat="1" applyFont="1" applyBorder="1" applyAlignment="1" applyProtection="1">
      <alignment horizontal="left" vertical="center"/>
    </xf>
    <xf numFmtId="176" fontId="31" fillId="3" borderId="19" xfId="0" applyNumberFormat="1" applyFont="1" applyFill="1" applyBorder="1" applyAlignment="1" applyProtection="1">
      <alignment horizontal="right" shrinkToFit="1"/>
      <protection locked="0"/>
    </xf>
    <xf numFmtId="176" fontId="31" fillId="3" borderId="9" xfId="0" applyNumberFormat="1" applyFont="1" applyFill="1" applyBorder="1" applyAlignment="1" applyProtection="1">
      <alignment horizontal="right" shrinkToFit="1"/>
      <protection locked="0"/>
    </xf>
    <xf numFmtId="176" fontId="31" fillId="3" borderId="209" xfId="0" applyNumberFormat="1" applyFont="1" applyFill="1" applyBorder="1" applyAlignment="1" applyProtection="1">
      <alignment horizontal="right" shrinkToFit="1"/>
      <protection locked="0"/>
    </xf>
    <xf numFmtId="176" fontId="31" fillId="0" borderId="19" xfId="0" applyNumberFormat="1" applyFont="1" applyFill="1" applyBorder="1" applyAlignment="1" applyProtection="1">
      <alignment horizontal="right" shrinkToFit="1"/>
      <protection hidden="1"/>
    </xf>
    <xf numFmtId="0" fontId="0" fillId="0" borderId="19" xfId="0" applyBorder="1" applyAlignment="1" applyProtection="1">
      <alignment horizontal="center" vertical="center"/>
    </xf>
    <xf numFmtId="0" fontId="0" fillId="0" borderId="9" xfId="0" applyBorder="1" applyAlignment="1" applyProtection="1">
      <alignment horizontal="center" vertical="center"/>
    </xf>
    <xf numFmtId="0" fontId="0" fillId="0" borderId="8" xfId="0" applyBorder="1" applyAlignment="1" applyProtection="1">
      <alignment horizontal="center" vertical="center"/>
    </xf>
    <xf numFmtId="0" fontId="44" fillId="3" borderId="19" xfId="0" applyFont="1" applyFill="1" applyBorder="1" applyAlignment="1" applyProtection="1">
      <alignment horizontal="center" vertical="center" shrinkToFit="1"/>
      <protection locked="0"/>
    </xf>
    <xf numFmtId="0" fontId="44" fillId="3" borderId="9" xfId="0" applyFont="1" applyFill="1" applyBorder="1" applyAlignment="1" applyProtection="1">
      <alignment horizontal="center" vertical="center" shrinkToFit="1"/>
      <protection locked="0"/>
    </xf>
    <xf numFmtId="0" fontId="44" fillId="3" borderId="8" xfId="0" applyFont="1" applyFill="1" applyBorder="1" applyAlignment="1" applyProtection="1">
      <alignment horizontal="center" vertical="center" shrinkToFit="1"/>
      <protection locked="0"/>
    </xf>
    <xf numFmtId="0" fontId="28" fillId="0" borderId="82" xfId="0" applyFont="1" applyFill="1" applyBorder="1" applyAlignment="1" applyProtection="1">
      <alignment horizontal="center" vertical="center" wrapText="1"/>
    </xf>
    <xf numFmtId="0" fontId="28" fillId="0" borderId="1" xfId="0" applyFont="1" applyFill="1" applyBorder="1" applyAlignment="1" applyProtection="1">
      <alignment horizontal="center" vertical="center" wrapText="1"/>
    </xf>
    <xf numFmtId="0" fontId="28" fillId="0" borderId="2" xfId="0" applyFont="1" applyFill="1" applyBorder="1" applyAlignment="1" applyProtection="1">
      <alignment horizontal="center" vertical="center" wrapText="1"/>
    </xf>
    <xf numFmtId="0" fontId="29" fillId="0" borderId="1" xfId="0" applyFont="1" applyBorder="1" applyAlignment="1" applyProtection="1">
      <alignment horizontal="left" vertical="top" wrapText="1" shrinkToFit="1"/>
    </xf>
    <xf numFmtId="0" fontId="0" fillId="0" borderId="1" xfId="0" applyFont="1" applyBorder="1" applyAlignment="1" applyProtection="1">
      <alignment horizontal="left" vertical="top" shrinkToFit="1"/>
    </xf>
    <xf numFmtId="0" fontId="27" fillId="0" borderId="0" xfId="0" applyFont="1" applyAlignment="1" applyProtection="1">
      <alignment horizontal="center" vertical="center"/>
    </xf>
    <xf numFmtId="0" fontId="27" fillId="0" borderId="0" xfId="0" applyFont="1" applyAlignment="1" applyProtection="1">
      <alignment horizontal="center" vertical="center"/>
      <protection locked="0"/>
    </xf>
    <xf numFmtId="0" fontId="28" fillId="3" borderId="19" xfId="0" applyFont="1" applyFill="1" applyBorder="1" applyAlignment="1" applyProtection="1">
      <alignment horizontal="center" vertical="center"/>
      <protection locked="0"/>
    </xf>
    <xf numFmtId="0" fontId="28" fillId="3" borderId="9" xfId="0" applyFont="1" applyFill="1" applyBorder="1" applyAlignment="1" applyProtection="1">
      <alignment horizontal="center" vertical="center"/>
      <protection locked="0"/>
    </xf>
    <xf numFmtId="0" fontId="28" fillId="3" borderId="8" xfId="0" applyFont="1" applyFill="1" applyBorder="1" applyAlignment="1" applyProtection="1">
      <alignment horizontal="center" vertical="center"/>
      <protection locked="0"/>
    </xf>
    <xf numFmtId="0" fontId="28" fillId="0" borderId="19" xfId="0" applyFont="1" applyFill="1" applyBorder="1" applyAlignment="1" applyProtection="1">
      <alignment horizontal="center" vertical="center"/>
    </xf>
    <xf numFmtId="182" fontId="28" fillId="3" borderId="19" xfId="0" applyNumberFormat="1" applyFont="1" applyFill="1" applyBorder="1" applyAlignment="1" applyProtection="1">
      <alignment horizontal="center" vertical="center" shrinkToFit="1"/>
      <protection locked="0"/>
    </xf>
    <xf numFmtId="182" fontId="28" fillId="3" borderId="9" xfId="0" applyNumberFormat="1" applyFont="1" applyFill="1" applyBorder="1" applyAlignment="1" applyProtection="1">
      <alignment horizontal="center" vertical="center" shrinkToFit="1"/>
      <protection locked="0"/>
    </xf>
    <xf numFmtId="182" fontId="28" fillId="3" borderId="8" xfId="0" applyNumberFormat="1" applyFont="1" applyFill="1" applyBorder="1" applyAlignment="1" applyProtection="1">
      <alignment horizontal="center" vertical="center" shrinkToFit="1"/>
      <protection locked="0"/>
    </xf>
    <xf numFmtId="0" fontId="28" fillId="11" borderId="19" xfId="0" applyFont="1" applyFill="1" applyBorder="1" applyAlignment="1" applyProtection="1">
      <alignment horizontal="center" vertical="center" wrapText="1" shrinkToFit="1"/>
    </xf>
    <xf numFmtId="0" fontId="28" fillId="11" borderId="9" xfId="0" applyFont="1" applyFill="1" applyBorder="1" applyAlignment="1" applyProtection="1">
      <alignment horizontal="center" vertical="center" wrapText="1" shrinkToFit="1"/>
    </xf>
    <xf numFmtId="0" fontId="28" fillId="11" borderId="8" xfId="0" applyFont="1" applyFill="1" applyBorder="1" applyAlignment="1" applyProtection="1">
      <alignment horizontal="center" vertical="center" wrapText="1" shrinkToFit="1"/>
    </xf>
    <xf numFmtId="0" fontId="27" fillId="3" borderId="19" xfId="0" applyFont="1" applyFill="1" applyBorder="1" applyAlignment="1" applyProtection="1">
      <alignment horizontal="center" vertical="center"/>
      <protection locked="0"/>
    </xf>
    <xf numFmtId="0" fontId="27" fillId="3" borderId="8" xfId="0" applyFont="1" applyFill="1" applyBorder="1" applyAlignment="1" applyProtection="1">
      <alignment horizontal="center" vertical="center"/>
      <protection locked="0"/>
    </xf>
    <xf numFmtId="0" fontId="28" fillId="0" borderId="19" xfId="0" applyFont="1" applyBorder="1" applyAlignment="1" applyProtection="1">
      <alignment horizontal="center" vertical="center"/>
    </xf>
    <xf numFmtId="0" fontId="28" fillId="0" borderId="9" xfId="0" applyFont="1" applyBorder="1" applyAlignment="1" applyProtection="1">
      <alignment horizontal="center" vertical="center"/>
    </xf>
    <xf numFmtId="0" fontId="28" fillId="0" borderId="8" xfId="0" applyFont="1" applyBorder="1" applyAlignment="1" applyProtection="1">
      <alignment horizontal="center" vertical="center"/>
    </xf>
    <xf numFmtId="0" fontId="27" fillId="0" borderId="18" xfId="0" applyFont="1" applyFill="1" applyBorder="1" applyAlignment="1" applyProtection="1">
      <alignment horizontal="center" vertical="center"/>
    </xf>
    <xf numFmtId="0" fontId="27" fillId="0" borderId="0" xfId="0" applyFont="1" applyFill="1" applyBorder="1" applyAlignment="1" applyProtection="1">
      <alignment horizontal="center" vertical="center"/>
    </xf>
    <xf numFmtId="0" fontId="10" fillId="0" borderId="0" xfId="0" applyFont="1" applyAlignment="1" applyProtection="1">
      <alignment horizontal="left" vertical="center"/>
    </xf>
    <xf numFmtId="0" fontId="0" fillId="3" borderId="8" xfId="0" applyFill="1" applyBorder="1" applyAlignment="1" applyProtection="1">
      <protection locked="0"/>
    </xf>
    <xf numFmtId="0" fontId="27" fillId="0" borderId="18" xfId="0" applyFont="1" applyBorder="1" applyAlignment="1" applyProtection="1">
      <alignment horizontal="center" vertical="center"/>
    </xf>
    <xf numFmtId="0" fontId="25" fillId="0" borderId="0" xfId="0" applyNumberFormat="1" applyFont="1" applyBorder="1" applyAlignment="1" applyProtection="1">
      <alignment horizontal="center"/>
    </xf>
    <xf numFmtId="0" fontId="28" fillId="0" borderId="4" xfId="0" applyFont="1" applyFill="1" applyBorder="1" applyAlignment="1" applyProtection="1">
      <alignment horizontal="left" vertical="center" shrinkToFit="1"/>
    </xf>
    <xf numFmtId="184" fontId="31" fillId="0" borderId="42" xfId="0" applyNumberFormat="1" applyFont="1" applyBorder="1" applyAlignment="1" applyProtection="1">
      <alignment horizontal="center" vertical="center"/>
      <protection hidden="1"/>
    </xf>
    <xf numFmtId="184" fontId="31" fillId="0" borderId="13" xfId="0" applyNumberFormat="1" applyFont="1" applyBorder="1" applyAlignment="1" applyProtection="1">
      <alignment horizontal="center" vertical="center"/>
      <protection hidden="1"/>
    </xf>
    <xf numFmtId="184" fontId="31" fillId="0" borderId="3" xfId="0" applyNumberFormat="1" applyFont="1" applyBorder="1" applyAlignment="1" applyProtection="1">
      <alignment horizontal="center" vertical="center"/>
      <protection hidden="1"/>
    </xf>
    <xf numFmtId="177" fontId="31" fillId="0" borderId="42" xfId="0" applyNumberFormat="1" applyFont="1" applyBorder="1" applyAlignment="1" applyProtection="1">
      <alignment horizontal="center" vertical="center"/>
      <protection hidden="1"/>
    </xf>
    <xf numFmtId="177" fontId="31" fillId="0" borderId="13" xfId="0" applyNumberFormat="1" applyFont="1" applyBorder="1" applyAlignment="1" applyProtection="1">
      <alignment horizontal="center" vertical="center"/>
      <protection hidden="1"/>
    </xf>
    <xf numFmtId="177" fontId="31" fillId="0" borderId="3" xfId="0" applyNumberFormat="1" applyFont="1" applyBorder="1" applyAlignment="1" applyProtection="1">
      <alignment horizontal="center" vertical="center"/>
      <protection hidden="1"/>
    </xf>
    <xf numFmtId="0" fontId="28" fillId="0" borderId="42" xfId="0" applyFont="1" applyFill="1" applyBorder="1" applyAlignment="1" applyProtection="1">
      <alignment horizontal="left" vertical="center"/>
    </xf>
    <xf numFmtId="0" fontId="28" fillId="0" borderId="13" xfId="0" applyFont="1" applyFill="1" applyBorder="1" applyAlignment="1" applyProtection="1">
      <alignment horizontal="left" vertical="center"/>
    </xf>
    <xf numFmtId="0" fontId="28" fillId="0" borderId="3" xfId="0" applyFont="1" applyFill="1" applyBorder="1" applyAlignment="1" applyProtection="1">
      <alignment horizontal="left" vertical="center"/>
    </xf>
    <xf numFmtId="0" fontId="25" fillId="0" borderId="0" xfId="0" applyFont="1" applyBorder="1" applyAlignment="1" applyProtection="1">
      <alignment horizontal="left"/>
    </xf>
    <xf numFmtId="0" fontId="31" fillId="0" borderId="42" xfId="0" applyFont="1" applyFill="1" applyBorder="1" applyAlignment="1" applyProtection="1">
      <alignment horizontal="center" vertical="center"/>
      <protection hidden="1"/>
    </xf>
    <xf numFmtId="0" fontId="31" fillId="0" borderId="13" xfId="0" applyFont="1" applyFill="1" applyBorder="1" applyAlignment="1" applyProtection="1">
      <alignment horizontal="center" vertical="center"/>
      <protection hidden="1"/>
    </xf>
    <xf numFmtId="0" fontId="31" fillId="0" borderId="3" xfId="0" applyFont="1" applyFill="1" applyBorder="1" applyAlignment="1" applyProtection="1">
      <alignment horizontal="center" vertical="center"/>
      <protection hidden="1"/>
    </xf>
    <xf numFmtId="0" fontId="29" fillId="0" borderId="4" xfId="0" applyFont="1" applyBorder="1" applyAlignment="1" applyProtection="1">
      <alignment horizontal="left" vertical="center" wrapText="1"/>
    </xf>
    <xf numFmtId="0" fontId="28" fillId="0" borderId="4" xfId="0" applyFont="1" applyBorder="1" applyAlignment="1" applyProtection="1">
      <alignment horizontal="left" vertical="center"/>
    </xf>
    <xf numFmtId="6" fontId="69" fillId="0" borderId="4" xfId="43" applyFont="1" applyBorder="1" applyAlignment="1" applyProtection="1">
      <alignment horizontal="left" vertical="center"/>
    </xf>
    <xf numFmtId="0" fontId="28" fillId="0" borderId="42" xfId="0" applyFont="1" applyBorder="1" applyAlignment="1" applyProtection="1">
      <alignment horizontal="left" vertical="center"/>
    </xf>
    <xf numFmtId="0" fontId="28" fillId="0" borderId="13" xfId="0" applyFont="1" applyBorder="1" applyAlignment="1" applyProtection="1">
      <alignment horizontal="left" vertical="center"/>
    </xf>
    <xf numFmtId="0" fontId="28" fillId="0" borderId="3" xfId="0" applyFont="1" applyBorder="1" applyAlignment="1" applyProtection="1">
      <alignment horizontal="left" vertical="center"/>
    </xf>
    <xf numFmtId="181" fontId="31" fillId="0" borderId="42" xfId="0" applyNumberFormat="1" applyFont="1" applyBorder="1" applyAlignment="1" applyProtection="1">
      <alignment horizontal="center" vertical="center"/>
      <protection hidden="1"/>
    </xf>
    <xf numFmtId="181" fontId="31" fillId="0" borderId="13" xfId="0" applyNumberFormat="1" applyFont="1" applyBorder="1" applyAlignment="1" applyProtection="1">
      <alignment horizontal="center" vertical="center"/>
      <protection hidden="1"/>
    </xf>
    <xf numFmtId="181" fontId="31" fillId="0" borderId="3" xfId="0" applyNumberFormat="1" applyFont="1" applyBorder="1" applyAlignment="1" applyProtection="1">
      <alignment horizontal="center" vertical="center"/>
      <protection hidden="1"/>
    </xf>
    <xf numFmtId="9" fontId="31" fillId="0" borderId="42" xfId="0" applyNumberFormat="1" applyFont="1" applyFill="1" applyBorder="1" applyAlignment="1" applyProtection="1">
      <alignment horizontal="center" vertical="center"/>
      <protection hidden="1"/>
    </xf>
    <xf numFmtId="9" fontId="31" fillId="0" borderId="13" xfId="0" applyNumberFormat="1" applyFont="1" applyFill="1" applyBorder="1" applyAlignment="1" applyProtection="1">
      <alignment horizontal="center" vertical="center"/>
      <protection hidden="1"/>
    </xf>
    <xf numFmtId="9" fontId="31" fillId="0" borderId="3" xfId="0" applyNumberFormat="1" applyFont="1" applyFill="1" applyBorder="1" applyAlignment="1" applyProtection="1">
      <alignment horizontal="center" vertical="center"/>
      <protection hidden="1"/>
    </xf>
    <xf numFmtId="176" fontId="10" fillId="0" borderId="42" xfId="0" applyNumberFormat="1" applyFont="1" applyBorder="1" applyAlignment="1" applyProtection="1">
      <alignment horizontal="center" vertical="center"/>
      <protection hidden="1"/>
    </xf>
    <xf numFmtId="176" fontId="10" fillId="0" borderId="13" xfId="0" applyNumberFormat="1" applyFont="1" applyBorder="1" applyAlignment="1" applyProtection="1">
      <alignment horizontal="center" vertical="center"/>
      <protection hidden="1"/>
    </xf>
    <xf numFmtId="176" fontId="10" fillId="0" borderId="3" xfId="0" applyNumberFormat="1" applyFont="1" applyBorder="1" applyAlignment="1" applyProtection="1">
      <alignment horizontal="center" vertical="center"/>
      <protection hidden="1"/>
    </xf>
    <xf numFmtId="177" fontId="27" fillId="0" borderId="0" xfId="0" applyNumberFormat="1" applyFont="1" applyBorder="1" applyAlignment="1" applyProtection="1">
      <alignment horizontal="right" shrinkToFit="1"/>
    </xf>
    <xf numFmtId="176" fontId="27" fillId="0" borderId="0" xfId="0" applyNumberFormat="1" applyFont="1" applyBorder="1" applyAlignment="1" applyProtection="1">
      <alignment horizontal="right" shrinkToFit="1"/>
    </xf>
    <xf numFmtId="0" fontId="31" fillId="0" borderId="42" xfId="43" applyNumberFormat="1" applyFont="1" applyFill="1" applyBorder="1" applyAlignment="1" applyProtection="1">
      <alignment horizontal="center" vertical="center"/>
      <protection hidden="1"/>
    </xf>
    <xf numFmtId="0" fontId="31" fillId="0" borderId="13" xfId="43" applyNumberFormat="1" applyFont="1" applyFill="1" applyBorder="1" applyAlignment="1" applyProtection="1">
      <alignment horizontal="center" vertical="center"/>
      <protection hidden="1"/>
    </xf>
    <xf numFmtId="0" fontId="31" fillId="0" borderId="3" xfId="43" applyNumberFormat="1" applyFont="1" applyFill="1" applyBorder="1" applyAlignment="1" applyProtection="1">
      <alignment horizontal="center" vertical="center"/>
      <protection hidden="1"/>
    </xf>
    <xf numFmtId="176" fontId="27" fillId="0" borderId="0" xfId="0" applyNumberFormat="1" applyFont="1" applyBorder="1" applyAlignment="1" applyProtection="1">
      <alignment horizontal="right"/>
    </xf>
    <xf numFmtId="0" fontId="29" fillId="0" borderId="0" xfId="0" applyFont="1" applyAlignment="1" applyProtection="1">
      <alignment horizontal="left" vertical="top" wrapText="1" shrinkToFit="1"/>
    </xf>
    <xf numFmtId="0" fontId="0" fillId="0" borderId="0" xfId="0" applyFont="1" applyAlignment="1" applyProtection="1">
      <alignment horizontal="left" vertical="top" shrinkToFit="1"/>
    </xf>
    <xf numFmtId="182" fontId="10" fillId="3" borderId="19" xfId="0" applyNumberFormat="1" applyFont="1" applyFill="1" applyBorder="1" applyAlignment="1" applyProtection="1">
      <alignment horizontal="center" vertical="center" shrinkToFit="1"/>
      <protection locked="0"/>
    </xf>
    <xf numFmtId="182" fontId="10" fillId="3" borderId="9" xfId="0" applyNumberFormat="1" applyFont="1" applyFill="1" applyBorder="1" applyAlignment="1" applyProtection="1">
      <alignment horizontal="center" vertical="center" shrinkToFit="1"/>
      <protection locked="0"/>
    </xf>
    <xf numFmtId="182" fontId="10" fillId="3" borderId="8" xfId="0" applyNumberFormat="1" applyFont="1" applyFill="1" applyBorder="1" applyAlignment="1" applyProtection="1">
      <alignment horizontal="center" vertical="center" shrinkToFit="1"/>
      <protection locked="0"/>
    </xf>
    <xf numFmtId="0" fontId="31" fillId="3" borderId="19" xfId="0" applyNumberFormat="1" applyFont="1" applyFill="1" applyBorder="1" applyAlignment="1" applyProtection="1">
      <alignment horizontal="center" vertical="center" shrinkToFit="1"/>
      <protection locked="0"/>
    </xf>
    <xf numFmtId="0" fontId="31" fillId="3" borderId="9" xfId="0" applyNumberFormat="1" applyFont="1" applyFill="1" applyBorder="1" applyAlignment="1" applyProtection="1">
      <alignment horizontal="center" vertical="center" shrinkToFit="1"/>
      <protection locked="0"/>
    </xf>
    <xf numFmtId="0" fontId="31" fillId="3" borderId="8" xfId="0" applyNumberFormat="1" applyFont="1" applyFill="1" applyBorder="1" applyAlignment="1" applyProtection="1">
      <alignment horizontal="center" vertical="center" shrinkToFit="1"/>
      <protection locked="0"/>
    </xf>
    <xf numFmtId="180" fontId="32" fillId="0" borderId="19" xfId="0" applyNumberFormat="1" applyFont="1" applyBorder="1" applyAlignment="1" applyProtection="1">
      <alignment horizontal="left" vertical="center" wrapText="1"/>
    </xf>
    <xf numFmtId="180" fontId="32" fillId="0" borderId="9" xfId="0" applyNumberFormat="1" applyFont="1" applyBorder="1" applyAlignment="1" applyProtection="1">
      <alignment horizontal="left" vertical="center"/>
    </xf>
    <xf numFmtId="0" fontId="29" fillId="0" borderId="19" xfId="0" applyFont="1" applyFill="1" applyBorder="1" applyAlignment="1" applyProtection="1">
      <alignment horizontal="center" vertical="center"/>
    </xf>
    <xf numFmtId="0" fontId="29" fillId="0" borderId="9" xfId="0" applyFont="1" applyFill="1" applyBorder="1" applyAlignment="1" applyProtection="1">
      <alignment horizontal="center" vertical="center"/>
    </xf>
    <xf numFmtId="0" fontId="29" fillId="0" borderId="8" xfId="0" applyFont="1" applyFill="1" applyBorder="1" applyAlignment="1" applyProtection="1">
      <alignment horizontal="center" vertical="center"/>
    </xf>
    <xf numFmtId="0" fontId="29" fillId="0" borderId="19" xfId="0" applyFont="1" applyFill="1" applyBorder="1" applyAlignment="1" applyProtection="1">
      <alignment horizontal="center" vertical="center" wrapText="1"/>
    </xf>
    <xf numFmtId="0" fontId="29" fillId="0" borderId="9" xfId="0" applyFont="1" applyFill="1" applyBorder="1" applyAlignment="1" applyProtection="1">
      <alignment horizontal="center" vertical="center" wrapText="1"/>
    </xf>
    <xf numFmtId="0" fontId="29" fillId="0" borderId="8" xfId="0" applyFont="1" applyFill="1" applyBorder="1" applyAlignment="1" applyProtection="1">
      <alignment horizontal="center" vertical="center" wrapText="1"/>
    </xf>
    <xf numFmtId="180" fontId="0" fillId="0" borderId="85" xfId="0" applyNumberFormat="1" applyFont="1" applyBorder="1" applyAlignment="1" applyProtection="1">
      <alignment horizontal="left" vertical="center"/>
    </xf>
    <xf numFmtId="0" fontId="28" fillId="0" borderId="42" xfId="0" applyFont="1" applyBorder="1" applyAlignment="1" applyProtection="1">
      <alignment horizontal="left" vertical="center" wrapText="1"/>
    </xf>
    <xf numFmtId="0" fontId="28" fillId="0" borderId="13" xfId="0" applyFont="1" applyBorder="1" applyAlignment="1" applyProtection="1">
      <alignment horizontal="left" vertical="center" wrapText="1"/>
    </xf>
    <xf numFmtId="0" fontId="28" fillId="0" borderId="3" xfId="0" applyFont="1" applyBorder="1" applyAlignment="1" applyProtection="1">
      <alignment horizontal="left" vertical="center" wrapText="1"/>
    </xf>
    <xf numFmtId="0" fontId="28" fillId="0" borderId="42" xfId="0" applyFont="1" applyFill="1" applyBorder="1" applyAlignment="1" applyProtection="1">
      <alignment horizontal="left" vertical="center" wrapText="1"/>
    </xf>
    <xf numFmtId="0" fontId="28" fillId="0" borderId="13" xfId="0" applyFont="1" applyFill="1" applyBorder="1" applyAlignment="1" applyProtection="1">
      <alignment horizontal="left" vertical="center" wrapText="1"/>
    </xf>
    <xf numFmtId="0" fontId="28" fillId="0" borderId="3" xfId="0" applyFont="1" applyFill="1" applyBorder="1" applyAlignment="1" applyProtection="1">
      <alignment horizontal="left" vertical="center" wrapText="1"/>
    </xf>
    <xf numFmtId="179" fontId="2" fillId="0" borderId="0" xfId="54" applyNumberFormat="1" applyAlignment="1" applyProtection="1">
      <alignment horizontal="center"/>
    </xf>
    <xf numFmtId="177" fontId="27" fillId="0" borderId="0" xfId="0" applyNumberFormat="1" applyFont="1" applyBorder="1" applyAlignment="1" applyProtection="1">
      <alignment horizontal="right"/>
    </xf>
    <xf numFmtId="0" fontId="29" fillId="11" borderId="19" xfId="0" applyFont="1" applyFill="1" applyBorder="1" applyAlignment="1" applyProtection="1">
      <alignment horizontal="center" vertical="center" wrapText="1" shrinkToFit="1"/>
    </xf>
    <xf numFmtId="0" fontId="29" fillId="11" borderId="9" xfId="0" applyFont="1" applyFill="1" applyBorder="1" applyAlignment="1" applyProtection="1">
      <alignment horizontal="center" vertical="center" wrapText="1" shrinkToFit="1"/>
    </xf>
    <xf numFmtId="0" fontId="29" fillId="11" borderId="8" xfId="0" applyFont="1" applyFill="1" applyBorder="1" applyAlignment="1" applyProtection="1">
      <alignment horizontal="center" vertical="center" wrapText="1" shrinkToFit="1"/>
    </xf>
    <xf numFmtId="0" fontId="0" fillId="3" borderId="19" xfId="0" applyFill="1" applyBorder="1" applyAlignment="1" applyProtection="1">
      <alignment horizontal="center" vertical="center" shrinkToFit="1"/>
      <protection locked="0"/>
    </xf>
    <xf numFmtId="0" fontId="0" fillId="3" borderId="9" xfId="0" applyFill="1" applyBorder="1" applyAlignment="1" applyProtection="1">
      <alignment horizontal="center" vertical="center" shrinkToFit="1"/>
      <protection locked="0"/>
    </xf>
    <xf numFmtId="0" fontId="0" fillId="3" borderId="8" xfId="0" applyFill="1" applyBorder="1" applyAlignment="1" applyProtection="1">
      <alignment horizontal="center" vertical="center" shrinkToFit="1"/>
      <protection locked="0"/>
    </xf>
    <xf numFmtId="0" fontId="29" fillId="0" borderId="19" xfId="0" applyFont="1" applyBorder="1" applyAlignment="1" applyProtection="1">
      <alignment horizontal="center" vertical="center"/>
    </xf>
    <xf numFmtId="0" fontId="29" fillId="0" borderId="9" xfId="0" applyFont="1" applyBorder="1" applyAlignment="1" applyProtection="1">
      <alignment horizontal="center" vertical="center"/>
    </xf>
    <xf numFmtId="0" fontId="29" fillId="0" borderId="8" xfId="0" applyFont="1" applyBorder="1" applyAlignment="1" applyProtection="1">
      <alignment horizontal="center" vertical="center"/>
    </xf>
    <xf numFmtId="177" fontId="0" fillId="0" borderId="0" xfId="0" applyNumberFormat="1" applyAlignment="1" applyProtection="1">
      <alignment horizontal="center"/>
    </xf>
    <xf numFmtId="6" fontId="28" fillId="0" borderId="42" xfId="43" applyFont="1" applyBorder="1" applyAlignment="1" applyProtection="1">
      <alignment horizontal="left" vertical="center" wrapText="1"/>
    </xf>
    <xf numFmtId="6" fontId="28" fillId="0" borderId="13" xfId="43" applyFont="1" applyBorder="1" applyAlignment="1" applyProtection="1">
      <alignment horizontal="left" vertical="center"/>
    </xf>
    <xf numFmtId="6" fontId="28" fillId="0" borderId="3" xfId="43" applyFont="1" applyBorder="1" applyAlignment="1" applyProtection="1">
      <alignment horizontal="left" vertical="center"/>
    </xf>
    <xf numFmtId="184" fontId="7" fillId="0" borderId="4" xfId="0" applyNumberFormat="1" applyFont="1" applyBorder="1" applyAlignment="1" applyProtection="1">
      <alignment horizontal="center" vertical="center"/>
      <protection hidden="1"/>
    </xf>
    <xf numFmtId="184" fontId="7" fillId="0" borderId="42" xfId="0" applyNumberFormat="1" applyFont="1" applyBorder="1" applyAlignment="1" applyProtection="1">
      <alignment horizontal="center" vertical="center"/>
      <protection hidden="1"/>
    </xf>
    <xf numFmtId="0" fontId="28" fillId="0" borderId="42" xfId="0" applyFont="1" applyBorder="1" applyAlignment="1" applyProtection="1">
      <alignment horizontal="center" vertical="center" wrapText="1"/>
      <protection hidden="1"/>
    </xf>
    <xf numFmtId="0" fontId="28" fillId="0" borderId="13" xfId="0" applyFont="1" applyBorder="1" applyAlignment="1" applyProtection="1">
      <alignment horizontal="center" vertical="center" wrapText="1"/>
      <protection hidden="1"/>
    </xf>
    <xf numFmtId="0" fontId="28" fillId="0" borderId="3" xfId="0" applyFont="1" applyBorder="1" applyAlignment="1" applyProtection="1">
      <alignment horizontal="center" vertical="center" wrapText="1"/>
      <protection hidden="1"/>
    </xf>
    <xf numFmtId="0" fontId="68" fillId="0" borderId="4" xfId="0" applyFont="1" applyFill="1" applyBorder="1" applyAlignment="1" applyProtection="1">
      <alignment horizontal="left" vertical="center" shrinkToFit="1"/>
    </xf>
    <xf numFmtId="0" fontId="29" fillId="0" borderId="33" xfId="0" applyFont="1" applyBorder="1" applyAlignment="1" applyProtection="1">
      <alignment horizontal="left" vertical="center" wrapText="1"/>
    </xf>
    <xf numFmtId="0" fontId="29" fillId="0" borderId="15" xfId="0" applyFont="1" applyBorder="1" applyAlignment="1" applyProtection="1">
      <alignment horizontal="left" vertical="center" wrapText="1"/>
    </xf>
    <xf numFmtId="0" fontId="29" fillId="0" borderId="34" xfId="0" applyFont="1" applyBorder="1" applyAlignment="1" applyProtection="1">
      <alignment horizontal="left" vertical="center" wrapText="1"/>
    </xf>
    <xf numFmtId="0" fontId="29" fillId="0" borderId="37" xfId="0" applyFont="1" applyBorder="1" applyAlignment="1" applyProtection="1">
      <alignment horizontal="left" vertical="center" wrapText="1"/>
    </xf>
    <xf numFmtId="0" fontId="29" fillId="0" borderId="11" xfId="0" applyFont="1" applyBorder="1" applyAlignment="1" applyProtection="1">
      <alignment horizontal="left" vertical="center" wrapText="1"/>
    </xf>
    <xf numFmtId="0" fontId="29" fillId="0" borderId="38" xfId="0" applyFont="1" applyBorder="1" applyAlignment="1" applyProtection="1">
      <alignment horizontal="left" vertical="center" wrapText="1"/>
    </xf>
    <xf numFmtId="0" fontId="31" fillId="0" borderId="33" xfId="0" applyFont="1" applyBorder="1" applyAlignment="1" applyProtection="1">
      <alignment horizontal="center" vertical="center" wrapText="1"/>
      <protection hidden="1"/>
    </xf>
    <xf numFmtId="0" fontId="31" fillId="0" borderId="15" xfId="0" applyFont="1" applyBorder="1" applyAlignment="1" applyProtection="1">
      <alignment horizontal="center" vertical="center" wrapText="1"/>
      <protection hidden="1"/>
    </xf>
    <xf numFmtId="0" fontId="31" fillId="0" borderId="34" xfId="0" applyFont="1" applyBorder="1" applyAlignment="1" applyProtection="1">
      <alignment horizontal="center" vertical="center" wrapText="1"/>
      <protection hidden="1"/>
    </xf>
    <xf numFmtId="0" fontId="31" fillId="0" borderId="37" xfId="0" applyFont="1" applyBorder="1" applyAlignment="1" applyProtection="1">
      <alignment horizontal="center" vertical="center" wrapText="1"/>
      <protection hidden="1"/>
    </xf>
    <xf numFmtId="0" fontId="31" fillId="0" borderId="11" xfId="0" applyFont="1" applyBorder="1" applyAlignment="1" applyProtection="1">
      <alignment horizontal="center" vertical="center" wrapText="1"/>
      <protection hidden="1"/>
    </xf>
    <xf numFmtId="0" fontId="31" fillId="0" borderId="38" xfId="0" applyFont="1" applyBorder="1" applyAlignment="1" applyProtection="1">
      <alignment horizontal="center" vertical="center" wrapText="1"/>
      <protection hidden="1"/>
    </xf>
    <xf numFmtId="0" fontId="68" fillId="0" borderId="42" xfId="0" applyFont="1" applyBorder="1" applyAlignment="1" applyProtection="1">
      <alignment horizontal="center" vertical="center" wrapText="1"/>
      <protection hidden="1"/>
    </xf>
    <xf numFmtId="0" fontId="68" fillId="0" borderId="13" xfId="0" applyFont="1" applyBorder="1" applyAlignment="1" applyProtection="1">
      <alignment horizontal="center" vertical="center" wrapText="1"/>
      <protection hidden="1"/>
    </xf>
    <xf numFmtId="0" fontId="68" fillId="0" borderId="3" xfId="0" applyFont="1" applyBorder="1" applyAlignment="1" applyProtection="1">
      <alignment horizontal="center" vertical="center" wrapText="1"/>
      <protection hidden="1"/>
    </xf>
    <xf numFmtId="0" fontId="0" fillId="0" borderId="0" xfId="0" applyFont="1" applyBorder="1" applyAlignment="1" applyProtection="1">
      <alignment horizontal="left" vertical="top" wrapText="1"/>
    </xf>
    <xf numFmtId="0" fontId="28" fillId="0" borderId="33" xfId="0" applyFont="1" applyFill="1" applyBorder="1" applyAlignment="1" applyProtection="1">
      <alignment horizontal="left" vertical="center" shrinkToFit="1"/>
    </xf>
    <xf numFmtId="0" fontId="28" fillId="0" borderId="15" xfId="0" applyFont="1" applyFill="1" applyBorder="1" applyAlignment="1" applyProtection="1">
      <alignment horizontal="left" vertical="center" shrinkToFit="1"/>
    </xf>
    <xf numFmtId="0" fontId="28" fillId="0" borderId="34" xfId="0" applyFont="1" applyFill="1" applyBorder="1" applyAlignment="1" applyProtection="1">
      <alignment horizontal="left" vertical="center" shrinkToFit="1"/>
    </xf>
    <xf numFmtId="0" fontId="0" fillId="0" borderId="4" xfId="55" applyFont="1" applyBorder="1" applyAlignment="1" applyProtection="1">
      <alignment horizontal="center" vertical="center" shrinkToFit="1"/>
      <protection hidden="1"/>
    </xf>
    <xf numFmtId="0" fontId="68" fillId="0" borderId="4" xfId="0" applyFont="1" applyFill="1" applyBorder="1" applyAlignment="1" applyProtection="1">
      <alignment horizontal="left" vertical="center" wrapText="1" shrinkToFit="1"/>
    </xf>
    <xf numFmtId="177" fontId="70" fillId="0" borderId="4" xfId="0" applyNumberFormat="1" applyFont="1" applyFill="1" applyBorder="1" applyAlignment="1" applyProtection="1">
      <alignment horizontal="center" vertical="center"/>
    </xf>
    <xf numFmtId="0" fontId="0" fillId="0" borderId="0" xfId="0" applyAlignment="1" applyProtection="1">
      <alignment horizontal="center"/>
    </xf>
    <xf numFmtId="0" fontId="70" fillId="0" borderId="4" xfId="43" applyNumberFormat="1" applyFont="1" applyFill="1" applyBorder="1" applyAlignment="1" applyProtection="1">
      <alignment horizontal="center" vertical="center"/>
      <protection hidden="1"/>
    </xf>
    <xf numFmtId="0" fontId="10" fillId="0" borderId="0" xfId="0" applyFont="1" applyBorder="1" applyAlignment="1" applyProtection="1">
      <alignment horizontal="center"/>
    </xf>
    <xf numFmtId="0" fontId="50" fillId="0" borderId="0" xfId="0" applyFont="1" applyBorder="1" applyAlignment="1" applyProtection="1">
      <alignment horizontal="left" wrapText="1"/>
    </xf>
    <xf numFmtId="0" fontId="0" fillId="0" borderId="0" xfId="0" applyAlignment="1" applyProtection="1">
      <alignment horizontal="center" vertical="center" shrinkToFit="1"/>
    </xf>
    <xf numFmtId="188" fontId="31" fillId="0" borderId="42" xfId="0" applyNumberFormat="1" applyFont="1" applyBorder="1" applyAlignment="1" applyProtection="1">
      <alignment horizontal="center" vertical="center"/>
      <protection hidden="1"/>
    </xf>
    <xf numFmtId="188" fontId="31" fillId="0" borderId="13" xfId="0" applyNumberFormat="1" applyFont="1" applyBorder="1" applyAlignment="1" applyProtection="1">
      <alignment horizontal="center" vertical="center"/>
      <protection hidden="1"/>
    </xf>
    <xf numFmtId="188" fontId="31" fillId="0" borderId="3" xfId="0" applyNumberFormat="1" applyFont="1" applyBorder="1" applyAlignment="1" applyProtection="1">
      <alignment horizontal="center" vertical="center"/>
      <protection hidden="1"/>
    </xf>
    <xf numFmtId="0" fontId="28" fillId="0" borderId="42" xfId="0" applyFont="1" applyFill="1" applyBorder="1" applyAlignment="1" applyProtection="1">
      <alignment horizontal="left" vertical="center" shrinkToFit="1"/>
    </xf>
    <xf numFmtId="0" fontId="28" fillId="0" borderId="13" xfId="0" applyFont="1" applyFill="1" applyBorder="1" applyAlignment="1" applyProtection="1">
      <alignment horizontal="left" vertical="center" shrinkToFit="1"/>
    </xf>
    <xf numFmtId="0" fontId="28" fillId="0" borderId="3" xfId="0" applyFont="1" applyFill="1" applyBorder="1" applyAlignment="1" applyProtection="1">
      <alignment horizontal="left" vertical="center" shrinkToFit="1"/>
    </xf>
    <xf numFmtId="177" fontId="31" fillId="0" borderId="42" xfId="0" applyNumberFormat="1" applyFont="1" applyFill="1" applyBorder="1" applyAlignment="1" applyProtection="1">
      <alignment horizontal="center" vertical="center"/>
    </xf>
    <xf numFmtId="177" fontId="31" fillId="0" borderId="13" xfId="0" applyNumberFormat="1" applyFont="1" applyFill="1" applyBorder="1" applyAlignment="1" applyProtection="1">
      <alignment horizontal="center" vertical="center"/>
    </xf>
    <xf numFmtId="177" fontId="31" fillId="0" borderId="3" xfId="0" applyNumberFormat="1" applyFont="1" applyFill="1" applyBorder="1" applyAlignment="1" applyProtection="1">
      <alignment horizontal="center" vertical="center"/>
    </xf>
    <xf numFmtId="0" fontId="68" fillId="0" borderId="4" xfId="0" applyFont="1" applyBorder="1" applyAlignment="1" applyProtection="1">
      <alignment horizontal="left" vertical="center" wrapText="1"/>
    </xf>
    <xf numFmtId="184" fontId="70" fillId="0" borderId="4" xfId="0" applyNumberFormat="1" applyFont="1" applyFill="1" applyBorder="1" applyAlignment="1" applyProtection="1">
      <alignment horizontal="center" vertical="center"/>
      <protection hidden="1"/>
    </xf>
    <xf numFmtId="6" fontId="28" fillId="0" borderId="42" xfId="43" applyFont="1" applyBorder="1" applyAlignment="1" applyProtection="1">
      <alignment horizontal="left" vertical="center"/>
    </xf>
    <xf numFmtId="185" fontId="8" fillId="0" borderId="42" xfId="0" applyNumberFormat="1" applyFont="1" applyBorder="1" applyAlignment="1" applyProtection="1">
      <alignment horizontal="center" vertical="center" shrinkToFit="1"/>
      <protection hidden="1"/>
    </xf>
    <xf numFmtId="185" fontId="8" fillId="0" borderId="13" xfId="0" applyNumberFormat="1" applyFont="1" applyBorder="1" applyAlignment="1" applyProtection="1">
      <alignment horizontal="center" vertical="center" shrinkToFit="1"/>
      <protection hidden="1"/>
    </xf>
    <xf numFmtId="0" fontId="31" fillId="0" borderId="4" xfId="43" applyNumberFormat="1" applyFont="1" applyFill="1" applyBorder="1" applyAlignment="1" applyProtection="1">
      <alignment horizontal="center" vertical="center"/>
      <protection hidden="1"/>
    </xf>
    <xf numFmtId="0" fontId="67" fillId="0" borderId="4" xfId="0" applyFont="1" applyBorder="1" applyAlignment="1" applyProtection="1">
      <alignment horizontal="left" vertical="center" wrapText="1"/>
    </xf>
    <xf numFmtId="189" fontId="70" fillId="0" borderId="4" xfId="0" applyNumberFormat="1" applyFont="1" applyBorder="1" applyAlignment="1" applyProtection="1">
      <alignment horizontal="center" vertical="center"/>
      <protection locked="0"/>
    </xf>
    <xf numFmtId="0" fontId="31" fillId="3" borderId="19" xfId="0" applyFont="1" applyFill="1" applyBorder="1" applyAlignment="1" applyProtection="1">
      <alignment horizontal="right" shrinkToFit="1"/>
      <protection hidden="1"/>
    </xf>
    <xf numFmtId="0" fontId="31" fillId="3" borderId="9" xfId="0" applyFont="1" applyFill="1" applyBorder="1" applyAlignment="1" applyProtection="1">
      <alignment horizontal="right" shrinkToFit="1"/>
      <protection hidden="1"/>
    </xf>
    <xf numFmtId="0" fontId="31" fillId="0" borderId="9" xfId="0" applyFont="1" applyBorder="1" applyAlignment="1" applyProtection="1">
      <protection hidden="1"/>
    </xf>
    <xf numFmtId="181" fontId="67" fillId="0" borderId="19" xfId="0" applyNumberFormat="1" applyFont="1" applyBorder="1" applyAlignment="1" applyProtection="1">
      <alignment horizontal="left" vertical="center" wrapText="1"/>
    </xf>
    <xf numFmtId="181" fontId="67" fillId="0" borderId="9" xfId="0" applyNumberFormat="1" applyFont="1" applyBorder="1" applyAlignment="1" applyProtection="1">
      <alignment horizontal="left" vertical="center" wrapText="1"/>
    </xf>
    <xf numFmtId="181" fontId="67" fillId="0" borderId="8" xfId="0" applyNumberFormat="1" applyFont="1" applyBorder="1" applyAlignment="1" applyProtection="1">
      <alignment horizontal="left" vertical="center" wrapText="1"/>
    </xf>
    <xf numFmtId="0" fontId="70" fillId="3" borderId="19" xfId="0" applyFont="1" applyFill="1" applyBorder="1" applyAlignment="1" applyProtection="1">
      <alignment horizontal="center" shrinkToFit="1"/>
      <protection locked="0" hidden="1"/>
    </xf>
    <xf numFmtId="0" fontId="70" fillId="3" borderId="9" xfId="0" applyFont="1" applyFill="1" applyBorder="1" applyAlignment="1" applyProtection="1">
      <alignment horizontal="center" shrinkToFit="1"/>
      <protection locked="0" hidden="1"/>
    </xf>
    <xf numFmtId="0" fontId="31" fillId="3" borderId="19" xfId="0" applyFont="1" applyFill="1" applyBorder="1" applyAlignment="1" applyProtection="1">
      <alignment horizontal="right" shrinkToFit="1"/>
      <protection locked="0" hidden="1"/>
    </xf>
    <xf numFmtId="0" fontId="31" fillId="3" borderId="9" xfId="0" applyFont="1" applyFill="1" applyBorder="1" applyAlignment="1" applyProtection="1">
      <alignment horizontal="right" shrinkToFit="1"/>
      <protection locked="0" hidden="1"/>
    </xf>
    <xf numFmtId="176" fontId="31" fillId="3" borderId="209" xfId="0" applyNumberFormat="1" applyFont="1" applyFill="1" applyBorder="1" applyAlignment="1" applyProtection="1">
      <alignment horizontal="right" shrinkToFit="1"/>
      <protection locked="0" hidden="1"/>
    </xf>
    <xf numFmtId="176" fontId="31" fillId="3" borderId="9" xfId="0" applyNumberFormat="1" applyFont="1" applyFill="1" applyBorder="1" applyAlignment="1" applyProtection="1">
      <alignment horizontal="right" shrinkToFit="1"/>
      <protection locked="0" hidden="1"/>
    </xf>
    <xf numFmtId="0" fontId="70" fillId="0" borderId="19" xfId="0" applyFont="1" applyFill="1" applyBorder="1" applyAlignment="1" applyProtection="1">
      <alignment horizontal="right" shrinkToFit="1"/>
      <protection hidden="1"/>
    </xf>
    <xf numFmtId="0" fontId="70" fillId="0" borderId="9" xfId="0" applyFont="1" applyBorder="1" applyAlignment="1" applyProtection="1">
      <protection hidden="1"/>
    </xf>
    <xf numFmtId="0" fontId="70" fillId="0" borderId="9" xfId="0" applyFont="1" applyFill="1" applyBorder="1" applyAlignment="1" applyProtection="1">
      <alignment horizontal="right" shrinkToFit="1"/>
      <protection hidden="1"/>
    </xf>
    <xf numFmtId="181" fontId="67" fillId="0" borderId="19" xfId="0" applyNumberFormat="1" applyFont="1" applyBorder="1" applyAlignment="1" applyProtection="1">
      <alignment horizontal="left" vertical="center"/>
    </xf>
    <xf numFmtId="181" fontId="67" fillId="0" borderId="9" xfId="0" applyNumberFormat="1" applyFont="1" applyBorder="1" applyAlignment="1" applyProtection="1">
      <alignment horizontal="left" vertical="center"/>
    </xf>
    <xf numFmtId="176" fontId="31" fillId="3" borderId="19" xfId="0" applyNumberFormat="1" applyFont="1" applyFill="1" applyBorder="1" applyAlignment="1" applyProtection="1">
      <alignment horizontal="right" shrinkToFit="1"/>
      <protection locked="0" hidden="1"/>
    </xf>
    <xf numFmtId="177" fontId="31" fillId="3" borderId="19" xfId="0" applyNumberFormat="1" applyFont="1" applyFill="1" applyBorder="1" applyAlignment="1" applyProtection="1">
      <alignment horizontal="center" vertical="center" wrapText="1"/>
      <protection locked="0" hidden="1"/>
    </xf>
    <xf numFmtId="177" fontId="31" fillId="3" borderId="9" xfId="0" applyNumberFormat="1" applyFont="1" applyFill="1" applyBorder="1" applyAlignment="1" applyProtection="1">
      <alignment horizontal="center" vertical="center" wrapText="1"/>
      <protection locked="0" hidden="1"/>
    </xf>
    <xf numFmtId="177" fontId="31" fillId="3" borderId="8" xfId="0" applyNumberFormat="1" applyFont="1" applyFill="1" applyBorder="1" applyAlignment="1" applyProtection="1">
      <alignment horizontal="center" vertical="center" wrapText="1"/>
      <protection locked="0" hidden="1"/>
    </xf>
    <xf numFmtId="0" fontId="33" fillId="0" borderId="0" xfId="0" applyFont="1" applyBorder="1" applyAlignment="1" applyProtection="1">
      <alignment horizontal="left" vertical="top" wrapText="1" shrinkToFit="1"/>
    </xf>
    <xf numFmtId="0" fontId="27" fillId="3" borderId="19" xfId="0" applyFont="1" applyFill="1" applyBorder="1" applyAlignment="1" applyProtection="1">
      <alignment horizontal="center" vertical="center"/>
      <protection locked="0" hidden="1"/>
    </xf>
    <xf numFmtId="0" fontId="0" fillId="3" borderId="8" xfId="0" applyFill="1" applyBorder="1" applyAlignment="1" applyProtection="1">
      <protection locked="0" hidden="1"/>
    </xf>
    <xf numFmtId="182" fontId="28" fillId="3" borderId="19" xfId="0" applyNumberFormat="1" applyFont="1" applyFill="1" applyBorder="1" applyAlignment="1" applyProtection="1">
      <alignment horizontal="center" vertical="center" shrinkToFit="1"/>
      <protection locked="0" hidden="1"/>
    </xf>
    <xf numFmtId="182" fontId="28" fillId="3" borderId="9" xfId="0" applyNumberFormat="1" applyFont="1" applyFill="1" applyBorder="1" applyAlignment="1" applyProtection="1">
      <alignment horizontal="center" vertical="center" shrinkToFit="1"/>
      <protection locked="0" hidden="1"/>
    </xf>
    <xf numFmtId="182" fontId="28" fillId="3" borderId="8" xfId="0" applyNumberFormat="1" applyFont="1" applyFill="1" applyBorder="1" applyAlignment="1" applyProtection="1">
      <alignment horizontal="center" vertical="center" shrinkToFit="1"/>
      <protection locked="0" hidden="1"/>
    </xf>
    <xf numFmtId="0" fontId="31" fillId="3" borderId="19" xfId="0" applyFont="1" applyFill="1" applyBorder="1" applyAlignment="1" applyProtection="1">
      <alignment horizontal="center" vertical="center" shrinkToFit="1"/>
      <protection locked="0" hidden="1"/>
    </xf>
    <xf numFmtId="0" fontId="31" fillId="3" borderId="9" xfId="0" applyFont="1" applyFill="1" applyBorder="1" applyAlignment="1" applyProtection="1">
      <alignment horizontal="center" vertical="center" shrinkToFit="1"/>
      <protection locked="0" hidden="1"/>
    </xf>
    <xf numFmtId="0" fontId="31" fillId="3" borderId="8" xfId="0" applyFont="1" applyFill="1" applyBorder="1" applyAlignment="1" applyProtection="1">
      <alignment horizontal="center" vertical="center" shrinkToFit="1"/>
      <protection locked="0" hidden="1"/>
    </xf>
    <xf numFmtId="0" fontId="28" fillId="3" borderId="19" xfId="0" applyFont="1" applyFill="1" applyBorder="1" applyAlignment="1" applyProtection="1">
      <alignment horizontal="center" vertical="center"/>
      <protection locked="0" hidden="1"/>
    </xf>
    <xf numFmtId="0" fontId="28" fillId="3" borderId="9" xfId="0" applyFont="1" applyFill="1" applyBorder="1" applyAlignment="1" applyProtection="1">
      <alignment horizontal="center" vertical="center"/>
      <protection locked="0" hidden="1"/>
    </xf>
    <xf numFmtId="0" fontId="28" fillId="3" borderId="8" xfId="0" applyFont="1" applyFill="1" applyBorder="1" applyAlignment="1" applyProtection="1">
      <alignment horizontal="center" vertical="center"/>
      <protection locked="0" hidden="1"/>
    </xf>
    <xf numFmtId="182" fontId="10" fillId="3" borderId="19" xfId="0" applyNumberFormat="1" applyFont="1" applyFill="1" applyBorder="1" applyAlignment="1" applyProtection="1">
      <alignment horizontal="center" vertical="center" shrinkToFit="1"/>
      <protection locked="0" hidden="1"/>
    </xf>
    <xf numFmtId="182" fontId="10" fillId="3" borderId="9" xfId="0" applyNumberFormat="1" applyFont="1" applyFill="1" applyBorder="1" applyAlignment="1" applyProtection="1">
      <alignment horizontal="center" vertical="center" shrinkToFit="1"/>
      <protection locked="0" hidden="1"/>
    </xf>
    <xf numFmtId="182" fontId="10" fillId="3" borderId="8" xfId="0" applyNumberFormat="1" applyFont="1" applyFill="1" applyBorder="1" applyAlignment="1" applyProtection="1">
      <alignment horizontal="center" vertical="center" shrinkToFit="1"/>
      <protection locked="0" hidden="1"/>
    </xf>
    <xf numFmtId="177" fontId="31" fillId="3" borderId="19" xfId="0" applyNumberFormat="1" applyFont="1" applyFill="1" applyBorder="1" applyAlignment="1" applyProtection="1">
      <alignment horizontal="center" vertical="center" shrinkToFit="1"/>
      <protection locked="0" hidden="1"/>
    </xf>
    <xf numFmtId="177" fontId="31" fillId="3" borderId="9" xfId="0" applyNumberFormat="1" applyFont="1" applyFill="1" applyBorder="1" applyAlignment="1" applyProtection="1">
      <alignment horizontal="center" vertical="center" shrinkToFit="1"/>
      <protection locked="0" hidden="1"/>
    </xf>
    <xf numFmtId="0" fontId="32" fillId="0" borderId="19" xfId="0" applyFont="1" applyBorder="1" applyAlignment="1" applyProtection="1">
      <alignment horizontal="center" vertical="center" wrapText="1"/>
    </xf>
    <xf numFmtId="0" fontId="32" fillId="0" borderId="9" xfId="0" applyFont="1" applyBorder="1" applyAlignment="1" applyProtection="1">
      <alignment horizontal="center" vertical="center" wrapText="1"/>
    </xf>
    <xf numFmtId="0" fontId="32" fillId="0" borderId="8" xfId="0" applyFont="1" applyBorder="1" applyAlignment="1" applyProtection="1">
      <alignment horizontal="center" vertical="center" wrapText="1"/>
    </xf>
    <xf numFmtId="0" fontId="0" fillId="0" borderId="0" xfId="0" applyFill="1" applyBorder="1" applyAlignment="1" applyProtection="1">
      <alignment horizontal="center" vertical="center" shrinkToFit="1"/>
    </xf>
    <xf numFmtId="0" fontId="27" fillId="3" borderId="8" xfId="0" applyFont="1" applyFill="1" applyBorder="1" applyAlignment="1" applyProtection="1">
      <alignment horizontal="center" vertical="center"/>
      <protection locked="0" hidden="1"/>
    </xf>
    <xf numFmtId="0" fontId="27" fillId="0" borderId="31" xfId="0" applyFont="1" applyBorder="1" applyAlignment="1" applyProtection="1">
      <alignment horizontal="center" vertical="center"/>
    </xf>
    <xf numFmtId="0" fontId="11" fillId="0" borderId="0" xfId="60" applyFont="1" applyAlignment="1" applyProtection="1">
      <alignment horizontal="right" vertical="center"/>
    </xf>
    <xf numFmtId="0" fontId="27" fillId="3" borderId="42" xfId="0" applyFont="1" applyFill="1" applyBorder="1" applyAlignment="1" applyProtection="1">
      <alignment horizontal="center" vertical="center"/>
      <protection locked="0" hidden="1"/>
    </xf>
    <xf numFmtId="0" fontId="27" fillId="3" borderId="3" xfId="0" applyFont="1" applyFill="1" applyBorder="1" applyAlignment="1" applyProtection="1">
      <alignment horizontal="center" vertical="center"/>
      <protection locked="0" hidden="1"/>
    </xf>
    <xf numFmtId="0" fontId="27" fillId="0" borderId="35" xfId="0" applyFont="1" applyFill="1" applyBorder="1" applyAlignment="1" applyProtection="1">
      <alignment horizontal="center" vertical="center"/>
    </xf>
    <xf numFmtId="0" fontId="32" fillId="0" borderId="19" xfId="0" applyFont="1" applyFill="1" applyBorder="1" applyAlignment="1" applyProtection="1">
      <alignment horizontal="center" vertical="center" wrapText="1"/>
    </xf>
    <xf numFmtId="0" fontId="32" fillId="0" borderId="9" xfId="0" applyFont="1" applyFill="1" applyBorder="1" applyAlignment="1" applyProtection="1">
      <alignment horizontal="center" vertical="center" wrapText="1"/>
    </xf>
    <xf numFmtId="0" fontId="32" fillId="0" borderId="8" xfId="0" applyFont="1" applyFill="1" applyBorder="1" applyAlignment="1" applyProtection="1">
      <alignment horizontal="center" vertical="center" wrapText="1"/>
    </xf>
    <xf numFmtId="0" fontId="0" fillId="3" borderId="19" xfId="0" applyFont="1" applyFill="1" applyBorder="1" applyAlignment="1" applyProtection="1">
      <alignment horizontal="center" vertical="center" shrinkToFit="1"/>
      <protection locked="0"/>
    </xf>
    <xf numFmtId="0" fontId="0" fillId="3" borderId="9" xfId="0" applyFont="1" applyFill="1" applyBorder="1" applyAlignment="1" applyProtection="1">
      <alignment horizontal="center" vertical="center" shrinkToFit="1"/>
      <protection locked="0"/>
    </xf>
    <xf numFmtId="0" fontId="10" fillId="3" borderId="214" xfId="0" applyFont="1" applyFill="1" applyBorder="1" applyAlignment="1" applyProtection="1">
      <alignment horizontal="center" vertical="center" shrinkToFit="1"/>
      <protection locked="0"/>
    </xf>
    <xf numFmtId="0" fontId="10" fillId="3" borderId="9" xfId="0" applyFont="1" applyFill="1" applyBorder="1" applyAlignment="1" applyProtection="1">
      <alignment horizontal="center" vertical="center" shrinkToFit="1"/>
      <protection locked="0"/>
    </xf>
    <xf numFmtId="0" fontId="28" fillId="3" borderId="19" xfId="0" applyFont="1" applyFill="1" applyBorder="1" applyAlignment="1" applyProtection="1">
      <alignment horizontal="center" vertical="center" shrinkToFit="1"/>
      <protection locked="0" hidden="1"/>
    </xf>
    <xf numFmtId="0" fontId="28" fillId="3" borderId="9" xfId="0" applyFont="1" applyFill="1" applyBorder="1" applyAlignment="1" applyProtection="1">
      <alignment horizontal="center" vertical="center" shrinkToFit="1"/>
      <protection locked="0" hidden="1"/>
    </xf>
    <xf numFmtId="0" fontId="28" fillId="3" borderId="8" xfId="0" applyFont="1" applyFill="1" applyBorder="1" applyAlignment="1" applyProtection="1">
      <alignment horizontal="center" vertical="center" shrinkToFit="1"/>
      <protection locked="0" hidden="1"/>
    </xf>
    <xf numFmtId="0" fontId="0" fillId="0" borderId="19" xfId="0" applyFont="1" applyFill="1" applyBorder="1" applyAlignment="1" applyProtection="1">
      <alignment horizontal="center" vertical="center"/>
    </xf>
    <xf numFmtId="0" fontId="0" fillId="0" borderId="9" xfId="0" applyFont="1" applyFill="1" applyBorder="1" applyAlignment="1" applyProtection="1">
      <alignment horizontal="center" vertical="center"/>
    </xf>
    <xf numFmtId="0" fontId="0" fillId="0" borderId="8" xfId="0" applyFont="1" applyFill="1" applyBorder="1" applyAlignment="1" applyProtection="1">
      <alignment horizontal="center" vertical="center"/>
    </xf>
    <xf numFmtId="0" fontId="10" fillId="3" borderId="19" xfId="0" applyFont="1" applyFill="1" applyBorder="1" applyAlignment="1" applyProtection="1">
      <alignment horizontal="center" vertical="center" shrinkToFit="1"/>
      <protection locked="0" hidden="1"/>
    </xf>
    <xf numFmtId="0" fontId="10" fillId="3" borderId="9" xfId="0" applyFont="1" applyFill="1" applyBorder="1" applyAlignment="1" applyProtection="1">
      <alignment horizontal="center" vertical="center" shrinkToFit="1"/>
      <protection locked="0" hidden="1"/>
    </xf>
    <xf numFmtId="0" fontId="10" fillId="3" borderId="8" xfId="0" applyFont="1" applyFill="1" applyBorder="1" applyAlignment="1" applyProtection="1">
      <alignment horizontal="center" vertical="center" shrinkToFit="1"/>
      <protection locked="0" hidden="1"/>
    </xf>
    <xf numFmtId="181" fontId="28" fillId="0" borderId="19" xfId="0" applyNumberFormat="1" applyFont="1" applyBorder="1" applyAlignment="1" applyProtection="1">
      <alignment horizontal="left" vertical="center"/>
    </xf>
    <xf numFmtId="181" fontId="28" fillId="0" borderId="9" xfId="0" applyNumberFormat="1" applyFont="1" applyBorder="1" applyAlignment="1" applyProtection="1">
      <alignment horizontal="left" vertical="center"/>
    </xf>
    <xf numFmtId="181" fontId="28" fillId="0" borderId="8" xfId="0" applyNumberFormat="1" applyFont="1" applyBorder="1" applyAlignment="1" applyProtection="1">
      <alignment horizontal="left" vertical="center"/>
    </xf>
    <xf numFmtId="0" fontId="31" fillId="3" borderId="19" xfId="0" applyNumberFormat="1" applyFont="1" applyFill="1" applyBorder="1" applyAlignment="1" applyProtection="1">
      <alignment horizontal="right" shrinkToFit="1"/>
      <protection locked="0" hidden="1"/>
    </xf>
    <xf numFmtId="0" fontId="31" fillId="3" borderId="9" xfId="0" applyNumberFormat="1" applyFont="1" applyFill="1" applyBorder="1" applyAlignment="1" applyProtection="1">
      <alignment horizontal="right" shrinkToFit="1"/>
      <protection locked="0" hidden="1"/>
    </xf>
    <xf numFmtId="0" fontId="27" fillId="0" borderId="213" xfId="0" applyNumberFormat="1" applyFont="1" applyBorder="1" applyAlignment="1" applyProtection="1">
      <alignment horizontal="center" vertical="center"/>
    </xf>
    <xf numFmtId="0" fontId="31" fillId="3" borderId="209" xfId="0" applyNumberFormat="1" applyFont="1" applyFill="1" applyBorder="1" applyAlignment="1" applyProtection="1">
      <alignment horizontal="right" shrinkToFit="1"/>
      <protection locked="0" hidden="1"/>
    </xf>
    <xf numFmtId="0" fontId="31" fillId="0" borderId="82" xfId="0" applyFont="1" applyFill="1" applyBorder="1" applyAlignment="1" applyProtection="1">
      <alignment horizontal="right" vertical="center" shrinkToFit="1"/>
      <protection hidden="1"/>
    </xf>
    <xf numFmtId="0" fontId="31" fillId="0" borderId="1" xfId="0" applyFont="1" applyFill="1" applyBorder="1" applyAlignment="1" applyProtection="1">
      <alignment horizontal="right" vertical="center" shrinkToFit="1"/>
      <protection hidden="1"/>
    </xf>
    <xf numFmtId="0" fontId="28" fillId="0" borderId="19" xfId="0" applyFont="1" applyBorder="1" applyAlignment="1" applyProtection="1">
      <alignment horizontal="left" vertical="center" wrapText="1"/>
    </xf>
    <xf numFmtId="0" fontId="28" fillId="0" borderId="9" xfId="0" applyFont="1" applyBorder="1" applyAlignment="1" applyProtection="1">
      <alignment horizontal="left" vertical="center" wrapText="1"/>
    </xf>
    <xf numFmtId="0" fontId="28" fillId="0" borderId="8" xfId="0" applyFont="1" applyBorder="1" applyAlignment="1" applyProtection="1">
      <alignment horizontal="left" vertical="center" wrapText="1"/>
    </xf>
    <xf numFmtId="0" fontId="31" fillId="3" borderId="19" xfId="0" applyFont="1" applyFill="1" applyBorder="1" applyAlignment="1" applyProtection="1">
      <alignment horizontal="right" vertical="center" shrinkToFit="1"/>
      <protection locked="0" hidden="1"/>
    </xf>
    <xf numFmtId="0" fontId="31" fillId="3" borderId="9" xfId="0" applyFont="1" applyFill="1" applyBorder="1" applyAlignment="1" applyProtection="1">
      <alignment horizontal="right" vertical="center" shrinkToFit="1"/>
      <protection locked="0" hidden="1"/>
    </xf>
    <xf numFmtId="0" fontId="31" fillId="0" borderId="19" xfId="0" applyFont="1" applyFill="1" applyBorder="1" applyAlignment="1" applyProtection="1">
      <alignment horizontal="right" vertical="center" shrinkToFit="1"/>
      <protection hidden="1"/>
    </xf>
    <xf numFmtId="0" fontId="31" fillId="0" borderId="9" xfId="0" applyFont="1" applyFill="1" applyBorder="1" applyAlignment="1" applyProtection="1">
      <alignment horizontal="right" vertical="center" shrinkToFit="1"/>
      <protection hidden="1"/>
    </xf>
    <xf numFmtId="180" fontId="28" fillId="0" borderId="19" xfId="0" applyNumberFormat="1" applyFont="1" applyBorder="1" applyAlignment="1" applyProtection="1">
      <alignment horizontal="left" vertical="center" wrapText="1"/>
    </xf>
    <xf numFmtId="180" fontId="28" fillId="0" borderId="9" xfId="0" applyNumberFormat="1" applyFont="1" applyBorder="1" applyAlignment="1" applyProtection="1">
      <alignment horizontal="left" vertical="center" wrapText="1"/>
    </xf>
    <xf numFmtId="180" fontId="28" fillId="0" borderId="8" xfId="0" applyNumberFormat="1" applyFont="1" applyBorder="1" applyAlignment="1" applyProtection="1">
      <alignment horizontal="left" vertical="center" wrapText="1"/>
    </xf>
    <xf numFmtId="0" fontId="31" fillId="0" borderId="81" xfId="0" applyFont="1" applyFill="1" applyBorder="1" applyAlignment="1" applyProtection="1">
      <alignment horizontal="right" vertical="center" shrinkToFit="1"/>
      <protection hidden="1"/>
    </xf>
    <xf numFmtId="0" fontId="31" fillId="0" borderId="98" xfId="0" applyFont="1" applyFill="1" applyBorder="1" applyAlignment="1" applyProtection="1">
      <alignment horizontal="right" vertical="center" shrinkToFit="1"/>
      <protection hidden="1"/>
    </xf>
    <xf numFmtId="0" fontId="31" fillId="3" borderId="209" xfId="0" applyFont="1" applyFill="1" applyBorder="1" applyAlignment="1" applyProtection="1">
      <alignment horizontal="right" vertical="center" shrinkToFit="1"/>
      <protection locked="0" hidden="1"/>
    </xf>
    <xf numFmtId="177" fontId="31" fillId="0" borderId="0" xfId="67" applyNumberFormat="1" applyFont="1" applyBorder="1" applyAlignment="1" applyProtection="1">
      <alignment horizontal="center" vertical="center" wrapText="1" shrinkToFit="1"/>
    </xf>
    <xf numFmtId="0" fontId="0" fillId="0" borderId="0" xfId="67" quotePrefix="1" applyFont="1" applyBorder="1" applyAlignment="1" applyProtection="1">
      <alignment horizontal="center" vertical="center"/>
    </xf>
    <xf numFmtId="0" fontId="28" fillId="0" borderId="20" xfId="67" applyNumberFormat="1" applyFont="1" applyBorder="1" applyAlignment="1" applyProtection="1">
      <alignment horizontal="left" vertical="center" wrapText="1" shrinkToFit="1"/>
    </xf>
    <xf numFmtId="0" fontId="28" fillId="0" borderId="21" xfId="67" applyNumberFormat="1" applyFont="1" applyBorder="1" applyAlignment="1" applyProtection="1">
      <alignment horizontal="left" vertical="center" wrapText="1" shrinkToFit="1"/>
    </xf>
    <xf numFmtId="0" fontId="28" fillId="0" borderId="28" xfId="67" applyNumberFormat="1" applyFont="1" applyBorder="1" applyAlignment="1" applyProtection="1">
      <alignment horizontal="left" vertical="center" wrapText="1" shrinkToFit="1"/>
    </xf>
    <xf numFmtId="177" fontId="31" fillId="0" borderId="19" xfId="67" applyNumberFormat="1" applyFont="1" applyBorder="1" applyAlignment="1" applyProtection="1">
      <alignment horizontal="center" vertical="center" shrinkToFit="1"/>
      <protection hidden="1"/>
    </xf>
    <xf numFmtId="177" fontId="31" fillId="0" borderId="9" xfId="67" applyNumberFormat="1" applyFont="1" applyBorder="1" applyAlignment="1" applyProtection="1">
      <alignment horizontal="center" vertical="center" shrinkToFit="1"/>
      <protection hidden="1"/>
    </xf>
    <xf numFmtId="0" fontId="28" fillId="0" borderId="19" xfId="67" applyFont="1" applyBorder="1" applyAlignment="1" applyProtection="1">
      <alignment horizontal="left" vertical="center" wrapText="1"/>
    </xf>
    <xf numFmtId="0" fontId="28" fillId="0" borderId="9" xfId="67" applyFont="1" applyBorder="1" applyAlignment="1" applyProtection="1">
      <alignment horizontal="left" vertical="center" wrapText="1"/>
    </xf>
    <xf numFmtId="0" fontId="28" fillId="0" borderId="8" xfId="67" applyFont="1" applyBorder="1" applyAlignment="1" applyProtection="1">
      <alignment horizontal="left" vertical="center" wrapText="1"/>
    </xf>
    <xf numFmtId="176" fontId="10" fillId="0" borderId="19" xfId="67" quotePrefix="1" applyNumberFormat="1" applyFont="1" applyBorder="1" applyAlignment="1" applyProtection="1">
      <alignment horizontal="center" vertical="center" shrinkToFit="1"/>
      <protection hidden="1"/>
    </xf>
    <xf numFmtId="176" fontId="10" fillId="0" borderId="9" xfId="67" applyNumberFormat="1" applyFont="1" applyBorder="1" applyAlignment="1" applyProtection="1">
      <alignment horizontal="center" vertical="center" shrinkToFit="1"/>
      <protection hidden="1"/>
    </xf>
    <xf numFmtId="176" fontId="10" fillId="0" borderId="8" xfId="67" applyNumberFormat="1" applyFont="1" applyBorder="1" applyAlignment="1" applyProtection="1">
      <alignment horizontal="center" vertical="center" shrinkToFit="1"/>
      <protection hidden="1"/>
    </xf>
    <xf numFmtId="176" fontId="31" fillId="0" borderId="0" xfId="67" applyNumberFormat="1" applyFont="1" applyBorder="1" applyAlignment="1" applyProtection="1">
      <alignment horizontal="center" vertical="center" shrinkToFit="1"/>
    </xf>
    <xf numFmtId="176" fontId="31" fillId="0" borderId="19" xfId="67" applyNumberFormat="1" applyFont="1" applyBorder="1" applyAlignment="1" applyProtection="1">
      <alignment horizontal="center" vertical="center" shrinkToFit="1"/>
      <protection hidden="1"/>
    </xf>
    <xf numFmtId="176" fontId="31" fillId="0" borderId="9" xfId="67" applyNumberFormat="1" applyFont="1" applyBorder="1" applyAlignment="1" applyProtection="1">
      <alignment horizontal="center" vertical="center" shrinkToFit="1"/>
      <protection hidden="1"/>
    </xf>
    <xf numFmtId="0" fontId="10" fillId="0" borderId="19" xfId="67" quotePrefix="1" applyFont="1" applyBorder="1" applyAlignment="1" applyProtection="1">
      <alignment horizontal="center" vertical="center"/>
      <protection hidden="1"/>
    </xf>
    <xf numFmtId="0" fontId="10" fillId="0" borderId="9" xfId="67" quotePrefix="1" applyFont="1" applyBorder="1" applyAlignment="1" applyProtection="1">
      <alignment horizontal="center" vertical="center"/>
      <protection hidden="1"/>
    </xf>
    <xf numFmtId="0" fontId="10" fillId="0" borderId="8" xfId="67" quotePrefix="1" applyFont="1" applyBorder="1" applyAlignment="1" applyProtection="1">
      <alignment horizontal="center" vertical="center"/>
      <protection hidden="1"/>
    </xf>
    <xf numFmtId="0" fontId="29" fillId="0" borderId="20" xfId="67" applyFont="1" applyBorder="1" applyAlignment="1" applyProtection="1">
      <alignment horizontal="left" vertical="center"/>
    </xf>
    <xf numFmtId="0" fontId="29" fillId="0" borderId="21" xfId="67" applyFont="1" applyBorder="1" applyAlignment="1" applyProtection="1">
      <alignment horizontal="left" vertical="center"/>
    </xf>
    <xf numFmtId="0" fontId="29" fillId="0" borderId="28" xfId="67" applyFont="1" applyBorder="1" applyAlignment="1" applyProtection="1">
      <alignment horizontal="left" vertical="center"/>
    </xf>
    <xf numFmtId="176" fontId="10" fillId="0" borderId="19" xfId="67" applyNumberFormat="1" applyFont="1" applyBorder="1" applyAlignment="1" applyProtection="1">
      <alignment horizontal="center" vertical="center" shrinkToFit="1"/>
      <protection hidden="1"/>
    </xf>
    <xf numFmtId="0" fontId="28" fillId="0" borderId="0" xfId="67" applyFont="1" applyFill="1" applyBorder="1" applyAlignment="1" applyProtection="1">
      <alignment horizontal="left" vertical="center"/>
    </xf>
    <xf numFmtId="0" fontId="0" fillId="0" borderId="1" xfId="0" applyBorder="1" applyAlignment="1" applyProtection="1">
      <alignment horizontal="center"/>
      <protection hidden="1"/>
    </xf>
    <xf numFmtId="0" fontId="29" fillId="0" borderId="0" xfId="67" quotePrefix="1" applyFont="1" applyBorder="1" applyAlignment="1" applyProtection="1">
      <alignment horizontal="center" vertical="center"/>
    </xf>
    <xf numFmtId="0" fontId="28" fillId="0" borderId="20" xfId="67" applyFont="1" applyBorder="1" applyAlignment="1" applyProtection="1">
      <alignment horizontal="left" vertical="center"/>
    </xf>
    <xf numFmtId="0" fontId="28" fillId="0" borderId="21" xfId="67" applyFont="1" applyBorder="1" applyAlignment="1" applyProtection="1">
      <alignment horizontal="left" vertical="center"/>
    </xf>
    <xf numFmtId="0" fontId="28" fillId="0" borderId="28" xfId="67" applyFont="1" applyBorder="1" applyAlignment="1" applyProtection="1">
      <alignment horizontal="left" vertical="center"/>
    </xf>
    <xf numFmtId="0" fontId="28" fillId="0" borderId="7" xfId="67" applyFont="1" applyBorder="1" applyAlignment="1" applyProtection="1">
      <alignment horizontal="left" vertical="center"/>
    </xf>
    <xf numFmtId="176" fontId="10" fillId="0" borderId="7" xfId="67" applyNumberFormat="1" applyFont="1" applyFill="1" applyBorder="1" applyAlignment="1" applyProtection="1">
      <alignment horizontal="center" vertical="center" shrinkToFit="1"/>
      <protection hidden="1"/>
    </xf>
    <xf numFmtId="0" fontId="2" fillId="0" borderId="81" xfId="67" applyBorder="1" applyAlignment="1" applyProtection="1">
      <alignment horizontal="center"/>
    </xf>
    <xf numFmtId="0" fontId="2" fillId="0" borderId="58" xfId="67" applyBorder="1" applyAlignment="1" applyProtection="1">
      <alignment horizontal="center"/>
    </xf>
    <xf numFmtId="0" fontId="2" fillId="0" borderId="77" xfId="67" applyBorder="1" applyAlignment="1" applyProtection="1">
      <alignment horizontal="center"/>
    </xf>
    <xf numFmtId="0" fontId="2" fillId="0" borderId="16" xfId="67" applyBorder="1" applyAlignment="1" applyProtection="1">
      <alignment horizontal="center"/>
    </xf>
    <xf numFmtId="0" fontId="41" fillId="0" borderId="42" xfId="0" applyFont="1" applyBorder="1" applyAlignment="1" applyProtection="1">
      <alignment horizontal="left" vertical="center"/>
    </xf>
    <xf numFmtId="0" fontId="41" fillId="0" borderId="13" xfId="0" applyFont="1" applyBorder="1" applyAlignment="1" applyProtection="1">
      <alignment horizontal="left" vertical="center"/>
    </xf>
    <xf numFmtId="0" fontId="41" fillId="0" borderId="3" xfId="0" applyFont="1" applyBorder="1" applyAlignment="1" applyProtection="1">
      <alignment horizontal="left" vertical="center"/>
    </xf>
    <xf numFmtId="177" fontId="41" fillId="0" borderId="42" xfId="0" applyNumberFormat="1" applyFont="1" applyBorder="1" applyAlignment="1" applyProtection="1">
      <alignment vertical="center"/>
    </xf>
    <xf numFmtId="0" fontId="41" fillId="0" borderId="13" xfId="0" applyFont="1" applyBorder="1" applyAlignment="1" applyProtection="1">
      <alignment vertical="center"/>
    </xf>
    <xf numFmtId="0" fontId="25" fillId="0" borderId="42" xfId="0" applyFont="1" applyBorder="1" applyAlignment="1" applyProtection="1">
      <alignment horizontal="left" wrapText="1"/>
    </xf>
    <xf numFmtId="0" fontId="25" fillId="0" borderId="13" xfId="0" applyFont="1" applyBorder="1" applyAlignment="1" applyProtection="1">
      <alignment horizontal="left" wrapText="1"/>
    </xf>
    <xf numFmtId="0" fontId="25" fillId="0" borderId="3" xfId="0" applyFont="1" applyBorder="1" applyAlignment="1" applyProtection="1">
      <alignment horizontal="left" wrapText="1"/>
    </xf>
    <xf numFmtId="0" fontId="25" fillId="0" borderId="42" xfId="0" applyFont="1" applyBorder="1" applyAlignment="1" applyProtection="1">
      <alignment horizontal="center"/>
    </xf>
    <xf numFmtId="0" fontId="25" fillId="0" borderId="13" xfId="0" applyFont="1" applyBorder="1" applyAlignment="1" applyProtection="1">
      <alignment horizontal="center"/>
    </xf>
    <xf numFmtId="0" fontId="25" fillId="0" borderId="3" xfId="0" applyFont="1" applyBorder="1" applyAlignment="1" applyProtection="1">
      <alignment horizontal="center"/>
    </xf>
    <xf numFmtId="0" fontId="28" fillId="0" borderId="0" xfId="67" applyFont="1" applyBorder="1" applyAlignment="1" applyProtection="1">
      <alignment horizontal="left" vertical="center" wrapText="1"/>
    </xf>
    <xf numFmtId="0" fontId="10" fillId="0" borderId="0" xfId="67" quotePrefix="1" applyFont="1" applyBorder="1" applyAlignment="1" applyProtection="1">
      <alignment horizontal="center" vertical="center"/>
    </xf>
    <xf numFmtId="0" fontId="41" fillId="0" borderId="19" xfId="0" applyNumberFormat="1" applyFont="1" applyBorder="1" applyAlignment="1" applyProtection="1">
      <alignment horizontal="left" vertical="center" wrapText="1" shrinkToFit="1"/>
    </xf>
    <xf numFmtId="0" fontId="41" fillId="0" borderId="9" xfId="0" applyNumberFormat="1" applyFont="1" applyBorder="1" applyAlignment="1" applyProtection="1">
      <alignment horizontal="left" vertical="center" shrinkToFit="1"/>
    </xf>
    <xf numFmtId="0" fontId="41" fillId="0" borderId="8" xfId="0" applyNumberFormat="1" applyFont="1" applyBorder="1" applyAlignment="1" applyProtection="1">
      <alignment horizontal="left" vertical="center" shrinkToFit="1"/>
    </xf>
    <xf numFmtId="177" fontId="42" fillId="0" borderId="49" xfId="0" applyNumberFormat="1" applyFont="1" applyBorder="1" applyAlignment="1" applyProtection="1">
      <alignment horizontal="right" vertical="center" shrinkToFit="1"/>
    </xf>
    <xf numFmtId="177" fontId="42" fillId="0" borderId="160" xfId="0" applyNumberFormat="1" applyFont="1" applyBorder="1" applyAlignment="1" applyProtection="1">
      <alignment horizontal="right" vertical="center" shrinkToFit="1"/>
    </xf>
    <xf numFmtId="0" fontId="41" fillId="0" borderId="82" xfId="0" applyNumberFormat="1" applyFont="1" applyBorder="1" applyAlignment="1" applyProtection="1">
      <alignment horizontal="left" vertical="center" shrinkToFit="1"/>
    </xf>
    <xf numFmtId="0" fontId="41" fillId="0" borderId="1" xfId="0" applyNumberFormat="1" applyFont="1" applyBorder="1" applyAlignment="1" applyProtection="1">
      <alignment horizontal="left" vertical="center" shrinkToFit="1"/>
    </xf>
    <xf numFmtId="0" fontId="41" fillId="0" borderId="2" xfId="0" applyNumberFormat="1" applyFont="1" applyBorder="1" applyAlignment="1" applyProtection="1">
      <alignment horizontal="left" vertical="center" shrinkToFit="1"/>
    </xf>
    <xf numFmtId="177" fontId="42" fillId="0" borderId="159" xfId="0" applyNumberFormat="1" applyFont="1" applyBorder="1" applyAlignment="1" applyProtection="1">
      <alignment horizontal="right" vertical="center" shrinkToFit="1"/>
    </xf>
    <xf numFmtId="177" fontId="42" fillId="0" borderId="84" xfId="0" applyNumberFormat="1" applyFont="1" applyBorder="1" applyAlignment="1" applyProtection="1">
      <alignment horizontal="right" vertical="center" shrinkToFit="1"/>
    </xf>
    <xf numFmtId="0" fontId="0" fillId="0" borderId="19" xfId="0" applyFont="1" applyFill="1" applyBorder="1" applyAlignment="1" applyProtection="1">
      <alignment horizontal="center" vertical="center" wrapText="1"/>
    </xf>
    <xf numFmtId="0" fontId="0" fillId="3" borderId="19" xfId="0" applyFont="1" applyFill="1" applyBorder="1" applyAlignment="1" applyProtection="1">
      <alignment horizontal="center" vertical="center"/>
      <protection locked="0" hidden="1"/>
    </xf>
    <xf numFmtId="0" fontId="0" fillId="3" borderId="9" xfId="0" applyFont="1" applyFill="1" applyBorder="1" applyAlignment="1" applyProtection="1">
      <alignment horizontal="center" vertical="center"/>
      <protection locked="0" hidden="1"/>
    </xf>
    <xf numFmtId="0" fontId="0" fillId="3" borderId="8" xfId="0" applyFont="1" applyFill="1" applyBorder="1" applyAlignment="1" applyProtection="1">
      <alignment horizontal="center" vertical="center"/>
      <protection locked="0" hidden="1"/>
    </xf>
    <xf numFmtId="0" fontId="0" fillId="0" borderId="19" xfId="0" applyFont="1" applyFill="1" applyBorder="1" applyAlignment="1" applyProtection="1">
      <alignment horizontal="left" vertical="center"/>
    </xf>
    <xf numFmtId="0" fontId="0" fillId="0" borderId="9" xfId="0" applyFont="1" applyFill="1" applyBorder="1" applyAlignment="1" applyProtection="1">
      <alignment horizontal="left" vertical="center"/>
    </xf>
    <xf numFmtId="0" fontId="0" fillId="0" borderId="8" xfId="0" applyFont="1" applyFill="1" applyBorder="1" applyAlignment="1" applyProtection="1">
      <alignment horizontal="left" vertical="center"/>
    </xf>
    <xf numFmtId="0" fontId="0" fillId="3" borderId="19" xfId="0" applyFont="1" applyFill="1" applyBorder="1" applyAlignment="1" applyProtection="1">
      <alignment horizontal="left" vertical="center"/>
      <protection locked="0" hidden="1"/>
    </xf>
    <xf numFmtId="0" fontId="0" fillId="3" borderId="9" xfId="0" applyFont="1" applyFill="1" applyBorder="1" applyAlignment="1" applyProtection="1">
      <alignment horizontal="left" vertical="center"/>
      <protection locked="0" hidden="1"/>
    </xf>
    <xf numFmtId="0" fontId="0" fillId="3" borderId="8" xfId="0" applyFont="1" applyFill="1" applyBorder="1" applyAlignment="1" applyProtection="1">
      <alignment horizontal="left" vertical="center"/>
      <protection locked="0" hidden="1"/>
    </xf>
    <xf numFmtId="0" fontId="0" fillId="0" borderId="24" xfId="0" applyFont="1" applyFill="1" applyBorder="1" applyAlignment="1" applyProtection="1">
      <alignment horizontal="center" vertical="center" wrapText="1"/>
    </xf>
    <xf numFmtId="0" fontId="0" fillId="0" borderId="86" xfId="0" applyFont="1" applyFill="1" applyBorder="1" applyAlignment="1" applyProtection="1">
      <alignment horizontal="center" vertical="center" wrapText="1"/>
    </xf>
    <xf numFmtId="0" fontId="0" fillId="0" borderId="17" xfId="0" applyFont="1" applyFill="1" applyBorder="1" applyAlignment="1" applyProtection="1">
      <alignment horizontal="center" vertical="center" wrapText="1"/>
    </xf>
    <xf numFmtId="0" fontId="31" fillId="3" borderId="19" xfId="0" applyNumberFormat="1" applyFont="1" applyFill="1" applyBorder="1" applyAlignment="1" applyProtection="1">
      <alignment horizontal="center" vertical="center" shrinkToFit="1"/>
      <protection locked="0" hidden="1"/>
    </xf>
    <xf numFmtId="0" fontId="31" fillId="3" borderId="9" xfId="0" applyNumberFormat="1" applyFont="1" applyFill="1" applyBorder="1" applyAlignment="1" applyProtection="1">
      <alignment horizontal="center" vertical="center" shrinkToFit="1"/>
      <protection locked="0" hidden="1"/>
    </xf>
    <xf numFmtId="0" fontId="31" fillId="3" borderId="8" xfId="0" applyNumberFormat="1" applyFont="1" applyFill="1" applyBorder="1" applyAlignment="1" applyProtection="1">
      <alignment horizontal="center" vertical="center" shrinkToFit="1"/>
      <protection locked="0" hidden="1"/>
    </xf>
    <xf numFmtId="0" fontId="31" fillId="3" borderId="85" xfId="0" applyFont="1" applyFill="1" applyBorder="1" applyAlignment="1" applyProtection="1">
      <alignment horizontal="right" shrinkToFit="1"/>
      <protection locked="0" hidden="1"/>
    </xf>
    <xf numFmtId="0" fontId="31" fillId="3" borderId="11" xfId="0" applyFont="1" applyFill="1" applyBorder="1" applyAlignment="1" applyProtection="1">
      <alignment horizontal="right" shrinkToFit="1"/>
      <protection locked="0" hidden="1"/>
    </xf>
    <xf numFmtId="0" fontId="31" fillId="3" borderId="210" xfId="0" applyFont="1" applyFill="1" applyBorder="1" applyAlignment="1" applyProtection="1">
      <alignment horizontal="right" shrinkToFit="1"/>
      <protection locked="0" hidden="1"/>
    </xf>
    <xf numFmtId="0" fontId="31" fillId="3" borderId="85" xfId="0" applyFont="1" applyFill="1" applyBorder="1" applyAlignment="1" applyProtection="1">
      <alignment horizontal="right"/>
      <protection locked="0" hidden="1"/>
    </xf>
    <xf numFmtId="0" fontId="31" fillId="3" borderId="11" xfId="0" applyFont="1" applyFill="1" applyBorder="1" applyAlignment="1" applyProtection="1">
      <alignment horizontal="right"/>
      <protection locked="0" hidden="1"/>
    </xf>
    <xf numFmtId="0" fontId="31" fillId="0" borderId="217" xfId="0" applyFont="1" applyFill="1" applyBorder="1" applyAlignment="1" applyProtection="1">
      <alignment horizontal="right" shrinkToFit="1"/>
      <protection hidden="1"/>
    </xf>
    <xf numFmtId="0" fontId="31" fillId="0" borderId="194" xfId="0" applyFont="1" applyBorder="1" applyAlignment="1" applyProtection="1">
      <protection hidden="1"/>
    </xf>
    <xf numFmtId="0" fontId="31" fillId="0" borderId="18" xfId="0" applyFont="1" applyFill="1" applyBorder="1" applyAlignment="1" applyProtection="1">
      <alignment horizontal="right" shrinkToFit="1"/>
      <protection hidden="1"/>
    </xf>
    <xf numFmtId="0" fontId="31" fillId="0" borderId="0" xfId="0" applyFont="1" applyBorder="1" applyAlignment="1" applyProtection="1">
      <protection hidden="1"/>
    </xf>
    <xf numFmtId="180" fontId="0" fillId="0" borderId="85" xfId="0" applyNumberFormat="1" applyBorder="1" applyAlignment="1" applyProtection="1">
      <alignment horizontal="left" vertical="center" wrapText="1"/>
    </xf>
    <xf numFmtId="0" fontId="31" fillId="3" borderId="171" xfId="0" applyFont="1" applyFill="1" applyBorder="1" applyAlignment="1" applyProtection="1">
      <alignment horizontal="right" shrinkToFit="1"/>
      <protection locked="0" hidden="1"/>
    </xf>
    <xf numFmtId="0" fontId="31" fillId="3" borderId="13" xfId="0" applyFont="1" applyFill="1" applyBorder="1" applyAlignment="1" applyProtection="1">
      <alignment horizontal="right" shrinkToFit="1"/>
      <protection locked="0" hidden="1"/>
    </xf>
    <xf numFmtId="0" fontId="31" fillId="3" borderId="211" xfId="0" applyFont="1" applyFill="1" applyBorder="1" applyAlignment="1" applyProtection="1">
      <alignment horizontal="right" shrinkToFit="1"/>
      <protection locked="0" hidden="1"/>
    </xf>
    <xf numFmtId="0" fontId="31" fillId="3" borderId="150" xfId="0" applyFont="1" applyFill="1" applyBorder="1" applyAlignment="1" applyProtection="1">
      <alignment horizontal="right" shrinkToFit="1"/>
      <protection locked="0" hidden="1"/>
    </xf>
    <xf numFmtId="0" fontId="31" fillId="3" borderId="15" xfId="0" applyFont="1" applyFill="1" applyBorder="1" applyAlignment="1" applyProtection="1">
      <alignment horizontal="right" shrinkToFit="1"/>
      <protection locked="0" hidden="1"/>
    </xf>
    <xf numFmtId="0" fontId="31" fillId="0" borderId="150" xfId="0" applyFont="1" applyFill="1" applyBorder="1" applyAlignment="1" applyProtection="1">
      <alignment horizontal="right" shrinkToFit="1"/>
      <protection hidden="1"/>
    </xf>
    <xf numFmtId="0" fontId="31" fillId="0" borderId="15" xfId="0" applyFont="1" applyFill="1" applyBorder="1" applyAlignment="1" applyProtection="1">
      <alignment horizontal="right" shrinkToFit="1"/>
      <protection hidden="1"/>
    </xf>
    <xf numFmtId="0" fontId="31" fillId="0" borderId="215" xfId="0" applyFont="1" applyFill="1" applyBorder="1" applyAlignment="1" applyProtection="1">
      <alignment horizontal="right" shrinkToFit="1"/>
      <protection hidden="1"/>
    </xf>
    <xf numFmtId="0" fontId="31" fillId="0" borderId="216" xfId="0" applyFont="1" applyFill="1" applyBorder="1" applyAlignment="1" applyProtection="1">
      <alignment horizontal="right" shrinkToFit="1"/>
      <protection hidden="1"/>
    </xf>
    <xf numFmtId="6" fontId="28" fillId="0" borderId="4" xfId="43" applyFont="1" applyBorder="1" applyAlignment="1" applyProtection="1">
      <alignment horizontal="left" vertical="center"/>
    </xf>
    <xf numFmtId="179" fontId="2" fillId="0" borderId="0" xfId="55" applyNumberFormat="1" applyAlignment="1" applyProtection="1">
      <alignment horizontal="center"/>
    </xf>
    <xf numFmtId="0" fontId="28" fillId="0" borderId="42" xfId="0" applyFont="1" applyBorder="1" applyAlignment="1" applyProtection="1">
      <alignment horizontal="left" vertical="center" wrapText="1"/>
      <protection hidden="1"/>
    </xf>
    <xf numFmtId="0" fontId="28" fillId="0" borderId="13" xfId="0" applyFont="1" applyBorder="1" applyAlignment="1" applyProtection="1">
      <alignment horizontal="left" vertical="center" wrapText="1"/>
      <protection hidden="1"/>
    </xf>
    <xf numFmtId="0" fontId="28" fillId="0" borderId="3" xfId="0" applyFont="1" applyBorder="1" applyAlignment="1" applyProtection="1">
      <alignment horizontal="left" vertical="center" wrapText="1"/>
      <protection hidden="1"/>
    </xf>
    <xf numFmtId="187" fontId="25" fillId="0" borderId="0" xfId="0" applyNumberFormat="1" applyFont="1" applyBorder="1" applyAlignment="1" applyProtection="1">
      <alignment horizontal="center"/>
      <protection locked="0"/>
    </xf>
    <xf numFmtId="187" fontId="25" fillId="0" borderId="0" xfId="0" applyNumberFormat="1" applyFont="1" applyBorder="1" applyAlignment="1" applyProtection="1">
      <alignment horizontal="center"/>
    </xf>
    <xf numFmtId="0" fontId="28" fillId="0" borderId="42" xfId="55" applyFont="1" applyBorder="1" applyAlignment="1" applyProtection="1">
      <alignment horizontal="center" vertical="center" wrapText="1"/>
      <protection hidden="1"/>
    </xf>
    <xf numFmtId="0" fontId="28" fillId="0" borderId="13" xfId="55" applyFont="1" applyBorder="1" applyAlignment="1" applyProtection="1">
      <alignment horizontal="center" vertical="center" wrapText="1"/>
      <protection hidden="1"/>
    </xf>
    <xf numFmtId="0" fontId="28" fillId="0" borderId="3" xfId="55" applyFont="1" applyBorder="1" applyAlignment="1" applyProtection="1">
      <alignment horizontal="center" vertical="center" wrapText="1"/>
      <protection hidden="1"/>
    </xf>
    <xf numFmtId="0" fontId="28" fillId="0" borderId="42" xfId="55" applyFont="1" applyBorder="1" applyAlignment="1" applyProtection="1">
      <alignment horizontal="center" vertical="center"/>
      <protection hidden="1"/>
    </xf>
    <xf numFmtId="0" fontId="0" fillId="0" borderId="0" xfId="0" applyBorder="1" applyAlignment="1" applyProtection="1">
      <alignment horizontal="left"/>
    </xf>
    <xf numFmtId="0" fontId="25" fillId="0" borderId="0" xfId="0" applyNumberFormat="1" applyFont="1" applyBorder="1" applyAlignment="1" applyProtection="1">
      <alignment horizontal="center"/>
      <protection locked="0"/>
    </xf>
    <xf numFmtId="0" fontId="27" fillId="0" borderId="0" xfId="0" applyFont="1" applyAlignment="1" applyProtection="1">
      <alignment horizontal="center" vertical="center"/>
      <protection hidden="1"/>
    </xf>
    <xf numFmtId="0" fontId="0" fillId="0" borderId="0" xfId="0" applyFill="1" applyBorder="1" applyAlignment="1" applyProtection="1">
      <alignment horizontal="center" vertical="center" shrinkToFit="1"/>
      <protection hidden="1"/>
    </xf>
    <xf numFmtId="0" fontId="27" fillId="0" borderId="18" xfId="0" applyFont="1" applyFill="1" applyBorder="1" applyAlignment="1" applyProtection="1">
      <alignment horizontal="center" vertical="center"/>
      <protection hidden="1"/>
    </xf>
    <xf numFmtId="0" fontId="27" fillId="0" borderId="0" xfId="0" applyFont="1" applyFill="1" applyBorder="1" applyAlignment="1" applyProtection="1">
      <alignment horizontal="center" vertical="center"/>
      <protection hidden="1"/>
    </xf>
    <xf numFmtId="0" fontId="27" fillId="0" borderId="31" xfId="0" applyFont="1" applyBorder="1" applyAlignment="1" applyProtection="1">
      <alignment horizontal="center" vertical="center"/>
      <protection hidden="1"/>
    </xf>
    <xf numFmtId="0" fontId="27" fillId="0" borderId="18" xfId="0" applyFont="1" applyBorder="1" applyAlignment="1" applyProtection="1">
      <alignment horizontal="center" vertical="center"/>
      <protection hidden="1"/>
    </xf>
    <xf numFmtId="0" fontId="27" fillId="0" borderId="19" xfId="0" applyNumberFormat="1" applyFont="1" applyBorder="1" applyAlignment="1" applyProtection="1">
      <alignment horizontal="center" vertical="center"/>
      <protection hidden="1"/>
    </xf>
    <xf numFmtId="0" fontId="27" fillId="0" borderId="9" xfId="0" applyNumberFormat="1" applyFont="1" applyBorder="1" applyAlignment="1" applyProtection="1">
      <alignment horizontal="center" vertical="center"/>
      <protection hidden="1"/>
    </xf>
    <xf numFmtId="0" fontId="27" fillId="0" borderId="8" xfId="0" applyNumberFormat="1" applyFont="1" applyBorder="1" applyAlignment="1" applyProtection="1">
      <alignment horizontal="center" vertical="center"/>
      <protection hidden="1"/>
    </xf>
    <xf numFmtId="0" fontId="0" fillId="0" borderId="19" xfId="0" applyBorder="1" applyAlignment="1" applyProtection="1">
      <alignment horizontal="center" vertical="center"/>
      <protection hidden="1"/>
    </xf>
    <xf numFmtId="0" fontId="0" fillId="0" borderId="9" xfId="0" applyBorder="1" applyAlignment="1" applyProtection="1">
      <alignment horizontal="center" vertical="center"/>
      <protection hidden="1"/>
    </xf>
    <xf numFmtId="0" fontId="0" fillId="0" borderId="8" xfId="0" applyBorder="1" applyAlignment="1" applyProtection="1">
      <alignment horizontal="center" vertical="center"/>
      <protection hidden="1"/>
    </xf>
    <xf numFmtId="0" fontId="29" fillId="0" borderId="19" xfId="0" applyFont="1" applyBorder="1" applyAlignment="1" applyProtection="1">
      <alignment horizontal="center" vertical="center"/>
      <protection hidden="1"/>
    </xf>
    <xf numFmtId="0" fontId="29" fillId="0" borderId="9" xfId="0" applyFont="1" applyBorder="1" applyAlignment="1" applyProtection="1">
      <alignment horizontal="center" vertical="center"/>
      <protection hidden="1"/>
    </xf>
    <xf numFmtId="0" fontId="29" fillId="0" borderId="8" xfId="0" applyFont="1" applyBorder="1" applyAlignment="1" applyProtection="1">
      <alignment horizontal="center" vertical="center"/>
      <protection hidden="1"/>
    </xf>
    <xf numFmtId="0" fontId="29" fillId="0" borderId="19" xfId="0" applyFont="1" applyFill="1" applyBorder="1" applyAlignment="1" applyProtection="1">
      <alignment horizontal="center" vertical="center" wrapText="1"/>
      <protection hidden="1"/>
    </xf>
    <xf numFmtId="0" fontId="29" fillId="0" borderId="9" xfId="0" applyFont="1" applyFill="1" applyBorder="1" applyAlignment="1" applyProtection="1">
      <alignment horizontal="center" vertical="center" wrapText="1"/>
      <protection hidden="1"/>
    </xf>
    <xf numFmtId="0" fontId="29" fillId="0" borderId="8" xfId="0" applyFont="1" applyFill="1" applyBorder="1" applyAlignment="1" applyProtection="1">
      <alignment horizontal="center" vertical="center" wrapText="1"/>
      <protection hidden="1"/>
    </xf>
    <xf numFmtId="0" fontId="33" fillId="0" borderId="0" xfId="0" applyFont="1" applyBorder="1" applyAlignment="1" applyProtection="1">
      <alignment horizontal="left" vertical="top" wrapText="1" shrinkToFit="1"/>
      <protection hidden="1"/>
    </xf>
    <xf numFmtId="0" fontId="31" fillId="3" borderId="19" xfId="0" applyFont="1" applyFill="1" applyBorder="1" applyAlignment="1" applyProtection="1">
      <alignment horizontal="right"/>
      <protection locked="0"/>
    </xf>
    <xf numFmtId="0" fontId="31" fillId="3" borderId="9" xfId="0" applyFont="1" applyFill="1" applyBorder="1" applyAlignment="1" applyProtection="1">
      <alignment horizontal="right"/>
      <protection locked="0"/>
    </xf>
    <xf numFmtId="0" fontId="27" fillId="0" borderId="40" xfId="0" applyNumberFormat="1" applyFont="1" applyBorder="1" applyAlignment="1" applyProtection="1">
      <alignment horizontal="center" vertical="center"/>
      <protection hidden="1"/>
    </xf>
    <xf numFmtId="0" fontId="27" fillId="0" borderId="209" xfId="0" applyNumberFormat="1" applyFont="1" applyBorder="1" applyAlignment="1" applyProtection="1">
      <alignment horizontal="center" vertical="center"/>
      <protection hidden="1"/>
    </xf>
    <xf numFmtId="177" fontId="0" fillId="0" borderId="0" xfId="0" applyNumberFormat="1" applyAlignment="1" applyProtection="1">
      <alignment horizontal="center"/>
      <protection hidden="1"/>
    </xf>
    <xf numFmtId="0" fontId="0" fillId="0" borderId="0" xfId="0" applyAlignment="1" applyProtection="1">
      <alignment horizontal="center"/>
      <protection hidden="1"/>
    </xf>
    <xf numFmtId="0" fontId="0" fillId="0" borderId="0" xfId="0" applyAlignment="1" applyProtection="1">
      <alignment horizontal="center" vertical="center" shrinkToFit="1"/>
      <protection hidden="1"/>
    </xf>
    <xf numFmtId="0" fontId="28" fillId="0" borderId="42" xfId="0" applyFont="1" applyFill="1" applyBorder="1" applyAlignment="1" applyProtection="1">
      <alignment horizontal="left" vertical="center" shrinkToFit="1"/>
      <protection hidden="1"/>
    </xf>
    <xf numFmtId="0" fontId="28" fillId="0" borderId="13" xfId="0" applyFont="1" applyFill="1" applyBorder="1" applyAlignment="1" applyProtection="1">
      <alignment horizontal="left" vertical="center" shrinkToFit="1"/>
      <protection hidden="1"/>
    </xf>
    <xf numFmtId="0" fontId="28" fillId="0" borderId="3" xfId="0" applyFont="1" applyFill="1" applyBorder="1" applyAlignment="1" applyProtection="1">
      <alignment horizontal="left" vertical="center" shrinkToFit="1"/>
      <protection hidden="1"/>
    </xf>
    <xf numFmtId="0" fontId="0" fillId="0" borderId="35" xfId="55" applyFont="1" applyBorder="1" applyAlignment="1" applyProtection="1">
      <alignment horizontal="center" vertical="center" shrinkToFit="1"/>
      <protection hidden="1"/>
    </xf>
    <xf numFmtId="0" fontId="0" fillId="0" borderId="0" xfId="55" applyFont="1" applyBorder="1" applyAlignment="1" applyProtection="1">
      <alignment horizontal="center" vertical="center" shrinkToFit="1"/>
      <protection hidden="1"/>
    </xf>
    <xf numFmtId="180" fontId="0" fillId="0" borderId="19" xfId="0" applyNumberFormat="1" applyFont="1" applyBorder="1" applyAlignment="1" applyProtection="1">
      <alignment horizontal="left" vertical="center"/>
      <protection hidden="1"/>
    </xf>
    <xf numFmtId="180" fontId="0" fillId="0" borderId="9" xfId="0" applyNumberFormat="1" applyFont="1" applyBorder="1" applyAlignment="1" applyProtection="1">
      <alignment horizontal="left" vertical="center"/>
      <protection hidden="1"/>
    </xf>
    <xf numFmtId="0" fontId="31" fillId="0" borderId="13" xfId="0" applyFont="1" applyBorder="1" applyAlignment="1" applyProtection="1">
      <alignment horizontal="center" vertical="center"/>
      <protection hidden="1"/>
    </xf>
    <xf numFmtId="0" fontId="31" fillId="0" borderId="3" xfId="0" applyFont="1" applyBorder="1" applyAlignment="1" applyProtection="1">
      <alignment horizontal="center" vertical="center"/>
      <protection hidden="1"/>
    </xf>
    <xf numFmtId="177" fontId="31" fillId="7" borderId="19" xfId="0" applyNumberFormat="1" applyFont="1" applyFill="1" applyBorder="1" applyAlignment="1" applyProtection="1">
      <alignment horizontal="center" vertical="center" shrinkToFit="1"/>
      <protection locked="0"/>
    </xf>
    <xf numFmtId="177" fontId="31" fillId="7" borderId="9" xfId="0" applyNumberFormat="1" applyFont="1" applyFill="1" applyBorder="1" applyAlignment="1" applyProtection="1">
      <alignment horizontal="center" vertical="center" shrinkToFit="1"/>
      <protection locked="0"/>
    </xf>
    <xf numFmtId="0" fontId="6" fillId="0" borderId="0" xfId="56" applyFont="1" applyAlignment="1">
      <alignment horizontal="left" vertical="center" wrapText="1"/>
    </xf>
    <xf numFmtId="0" fontId="2" fillId="0" borderId="0" xfId="56">
      <alignment vertical="center"/>
    </xf>
    <xf numFmtId="0" fontId="6" fillId="0" borderId="33" xfId="56" applyFont="1" applyFill="1" applyBorder="1" applyAlignment="1" applyProtection="1">
      <alignment horizontal="left" vertical="center" wrapText="1"/>
      <protection locked="0"/>
    </xf>
    <xf numFmtId="0" fontId="6" fillId="0" borderId="15" xfId="56" applyFont="1" applyFill="1" applyBorder="1" applyAlignment="1" applyProtection="1">
      <alignment horizontal="left" vertical="center" wrapText="1"/>
      <protection locked="0"/>
    </xf>
    <xf numFmtId="0" fontId="6" fillId="0" borderId="34" xfId="56" applyFont="1" applyFill="1" applyBorder="1" applyAlignment="1" applyProtection="1">
      <alignment horizontal="left" vertical="center" wrapText="1"/>
      <protection locked="0"/>
    </xf>
    <xf numFmtId="0" fontId="6" fillId="0" borderId="35" xfId="56" applyFont="1" applyFill="1" applyBorder="1" applyAlignment="1" applyProtection="1">
      <alignment horizontal="left" vertical="center" wrapText="1"/>
      <protection locked="0"/>
    </xf>
    <xf numFmtId="0" fontId="6" fillId="0" borderId="0" xfId="56" applyFont="1" applyFill="1" applyBorder="1" applyAlignment="1" applyProtection="1">
      <alignment horizontal="left" vertical="center" wrapText="1"/>
      <protection locked="0"/>
    </xf>
    <xf numFmtId="0" fontId="6" fillId="0" borderId="36" xfId="56" applyFont="1" applyFill="1" applyBorder="1" applyAlignment="1" applyProtection="1">
      <alignment horizontal="left" vertical="center" wrapText="1"/>
      <protection locked="0"/>
    </xf>
    <xf numFmtId="0" fontId="6" fillId="0" borderId="37" xfId="56" applyFont="1" applyFill="1" applyBorder="1" applyAlignment="1" applyProtection="1">
      <alignment horizontal="left" vertical="center" wrapText="1"/>
      <protection locked="0"/>
    </xf>
    <xf numFmtId="0" fontId="6" fillId="0" borderId="11" xfId="56" applyFont="1" applyFill="1" applyBorder="1" applyAlignment="1" applyProtection="1">
      <alignment horizontal="left" vertical="center" wrapText="1"/>
      <protection locked="0"/>
    </xf>
    <xf numFmtId="0" fontId="6" fillId="0" borderId="38" xfId="56" applyFont="1" applyFill="1" applyBorder="1" applyAlignment="1" applyProtection="1">
      <alignment horizontal="left" vertical="center" wrapText="1"/>
      <protection locked="0"/>
    </xf>
    <xf numFmtId="0" fontId="6" fillId="0" borderId="0" xfId="56" applyFont="1" applyFill="1" applyBorder="1" applyAlignment="1">
      <alignment horizontal="left" vertical="center" wrapText="1"/>
    </xf>
    <xf numFmtId="0" fontId="0" fillId="0" borderId="0" xfId="0" applyAlignment="1">
      <alignment horizontal="left" wrapText="1"/>
    </xf>
    <xf numFmtId="0" fontId="0" fillId="0" borderId="36" xfId="0" applyBorder="1" applyAlignment="1">
      <alignment horizontal="left" wrapText="1"/>
    </xf>
    <xf numFmtId="0" fontId="6" fillId="0" borderId="35" xfId="56" applyFont="1" applyFill="1" applyBorder="1" applyAlignment="1">
      <alignment horizontal="center" vertical="center"/>
    </xf>
    <xf numFmtId="0" fontId="6" fillId="0" borderId="0" xfId="56" applyFont="1" applyFill="1" applyBorder="1" applyAlignment="1">
      <alignment horizontal="center" vertical="center"/>
    </xf>
    <xf numFmtId="0" fontId="6" fillId="0" borderId="36" xfId="56" applyFont="1" applyFill="1" applyBorder="1" applyAlignment="1">
      <alignment horizontal="center" vertical="center"/>
    </xf>
    <xf numFmtId="0" fontId="6" fillId="0" borderId="37" xfId="56" applyFont="1" applyFill="1" applyBorder="1" applyAlignment="1">
      <alignment horizontal="center" vertical="center"/>
    </xf>
    <xf numFmtId="0" fontId="6" fillId="0" borderId="11" xfId="56" applyFont="1" applyFill="1" applyBorder="1" applyAlignment="1">
      <alignment horizontal="center" vertical="center"/>
    </xf>
    <xf numFmtId="0" fontId="6" fillId="0" borderId="38" xfId="56" applyFont="1" applyFill="1" applyBorder="1" applyAlignment="1">
      <alignment horizontal="center" vertical="center"/>
    </xf>
    <xf numFmtId="0" fontId="6" fillId="0" borderId="43" xfId="56" applyFont="1" applyFill="1" applyBorder="1" applyAlignment="1">
      <alignment horizontal="center" vertical="center" textRotation="255" wrapText="1"/>
    </xf>
    <xf numFmtId="0" fontId="6" fillId="0" borderId="89" xfId="56" applyFont="1" applyFill="1" applyBorder="1" applyAlignment="1">
      <alignment horizontal="center" vertical="center" textRotation="255"/>
    </xf>
    <xf numFmtId="0" fontId="0" fillId="0" borderId="89" xfId="0" applyBorder="1" applyAlignment="1">
      <alignment vertical="center"/>
    </xf>
    <xf numFmtId="0" fontId="0" fillId="0" borderId="51" xfId="0" applyBorder="1" applyAlignment="1">
      <alignment vertical="center"/>
    </xf>
    <xf numFmtId="0" fontId="6" fillId="0" borderId="15" xfId="56" applyFont="1" applyFill="1" applyBorder="1" applyAlignment="1">
      <alignment horizontal="left" vertical="center" wrapText="1"/>
    </xf>
    <xf numFmtId="0" fontId="6" fillId="0" borderId="34" xfId="56" applyFont="1" applyFill="1" applyBorder="1" applyAlignment="1">
      <alignment horizontal="left" vertical="center" wrapText="1"/>
    </xf>
    <xf numFmtId="0" fontId="6" fillId="0" borderId="36" xfId="56" applyFont="1" applyFill="1" applyBorder="1" applyAlignment="1">
      <alignment horizontal="left" vertical="center" wrapText="1"/>
    </xf>
    <xf numFmtId="0" fontId="6" fillId="0" borderId="11" xfId="56" applyFont="1" applyFill="1" applyBorder="1" applyAlignment="1">
      <alignment horizontal="left" vertical="center" wrapText="1"/>
    </xf>
    <xf numFmtId="0" fontId="6" fillId="0" borderId="38" xfId="56" applyFont="1" applyFill="1" applyBorder="1" applyAlignment="1">
      <alignment horizontal="left" vertical="center" wrapText="1"/>
    </xf>
    <xf numFmtId="0" fontId="35" fillId="0" borderId="218" xfId="56" applyFont="1" applyFill="1" applyBorder="1" applyAlignment="1">
      <alignment horizontal="center" vertical="center"/>
    </xf>
    <xf numFmtId="0" fontId="35" fillId="0" borderId="219" xfId="56" applyFont="1" applyFill="1" applyBorder="1" applyAlignment="1">
      <alignment horizontal="center" vertical="center"/>
    </xf>
    <xf numFmtId="0" fontId="35" fillId="0" borderId="220" xfId="56" applyFont="1" applyFill="1" applyBorder="1" applyAlignment="1">
      <alignment horizontal="center" vertical="center"/>
    </xf>
    <xf numFmtId="0" fontId="16" fillId="0" borderId="221" xfId="56" applyFont="1" applyFill="1" applyBorder="1" applyAlignment="1" applyProtection="1">
      <alignment horizontal="center" vertical="center" shrinkToFit="1"/>
      <protection hidden="1"/>
    </xf>
    <xf numFmtId="0" fontId="16" fillId="0" borderId="222" xfId="56" applyFont="1" applyFill="1" applyBorder="1" applyAlignment="1" applyProtection="1">
      <alignment horizontal="center" vertical="center" shrinkToFit="1"/>
      <protection hidden="1"/>
    </xf>
    <xf numFmtId="0" fontId="16" fillId="0" borderId="223" xfId="56" applyFont="1" applyFill="1" applyBorder="1" applyAlignment="1" applyProtection="1">
      <alignment horizontal="center" vertical="center" shrinkToFit="1"/>
      <protection hidden="1"/>
    </xf>
    <xf numFmtId="0" fontId="6" fillId="0" borderId="43" xfId="56" applyFont="1" applyFill="1" applyBorder="1" applyAlignment="1">
      <alignment horizontal="center" vertical="center" textRotation="255"/>
    </xf>
    <xf numFmtId="0" fontId="6" fillId="0" borderId="33" xfId="56" applyFont="1" applyFill="1" applyBorder="1" applyAlignment="1">
      <alignment horizontal="center" vertical="center" wrapText="1"/>
    </xf>
    <xf numFmtId="0" fontId="6" fillId="0" borderId="15" xfId="56" applyFont="1" applyFill="1" applyBorder="1" applyAlignment="1">
      <alignment horizontal="center" vertical="center" wrapText="1"/>
    </xf>
    <xf numFmtId="0" fontId="6" fillId="0" borderId="34" xfId="56" applyFont="1" applyFill="1" applyBorder="1" applyAlignment="1">
      <alignment horizontal="center" vertical="center" wrapText="1"/>
    </xf>
    <xf numFmtId="0" fontId="6" fillId="0" borderId="37" xfId="56" applyFont="1" applyFill="1" applyBorder="1" applyAlignment="1">
      <alignment horizontal="center" vertical="center" wrapText="1"/>
    </xf>
    <xf numFmtId="0" fontId="6" fillId="0" borderId="11" xfId="56" applyFont="1" applyFill="1" applyBorder="1" applyAlignment="1">
      <alignment horizontal="center" vertical="center" wrapText="1"/>
    </xf>
    <xf numFmtId="0" fontId="6" fillId="0" borderId="38" xfId="56" applyFont="1" applyFill="1" applyBorder="1" applyAlignment="1">
      <alignment horizontal="center" vertical="center" wrapText="1"/>
    </xf>
    <xf numFmtId="0" fontId="6" fillId="6" borderId="42" xfId="56" applyFont="1" applyFill="1" applyBorder="1" applyAlignment="1" applyProtection="1">
      <alignment horizontal="center" vertical="center"/>
      <protection locked="0"/>
    </xf>
    <xf numFmtId="0" fontId="0" fillId="6" borderId="13" xfId="0" applyFill="1" applyBorder="1" applyAlignment="1" applyProtection="1">
      <protection locked="0"/>
    </xf>
    <xf numFmtId="0" fontId="6" fillId="0" borderId="184" xfId="56" applyFont="1" applyFill="1" applyBorder="1" applyAlignment="1">
      <alignment horizontal="right" vertical="center"/>
    </xf>
    <xf numFmtId="0" fontId="6" fillId="0" borderId="185" xfId="56" applyFont="1" applyFill="1" applyBorder="1" applyAlignment="1">
      <alignment horizontal="right" vertical="center"/>
    </xf>
    <xf numFmtId="0" fontId="6" fillId="0" borderId="186" xfId="56" applyFont="1" applyFill="1" applyBorder="1" applyAlignment="1">
      <alignment horizontal="right" vertical="center"/>
    </xf>
    <xf numFmtId="0" fontId="6" fillId="4" borderId="42" xfId="56" applyFont="1" applyFill="1" applyBorder="1" applyAlignment="1" applyProtection="1">
      <alignment horizontal="center" vertical="center"/>
      <protection locked="0"/>
    </xf>
    <xf numFmtId="0" fontId="0" fillId="0" borderId="13" xfId="0" applyBorder="1" applyAlignment="1" applyProtection="1">
      <protection locked="0"/>
    </xf>
    <xf numFmtId="0" fontId="36" fillId="0" borderId="0" xfId="56" applyFont="1" applyFill="1" applyAlignment="1">
      <alignment horizontal="center" vertical="center" wrapText="1"/>
    </xf>
    <xf numFmtId="0" fontId="46" fillId="0" borderId="0" xfId="56" applyFont="1" applyFill="1" applyAlignment="1">
      <alignment horizontal="left" vertical="center" wrapText="1"/>
    </xf>
    <xf numFmtId="0" fontId="0" fillId="0" borderId="0" xfId="0" applyAlignment="1">
      <alignment vertical="center" wrapText="1"/>
    </xf>
    <xf numFmtId="0" fontId="0" fillId="0" borderId="36" xfId="0" applyBorder="1" applyAlignment="1">
      <alignment vertical="center" wrapText="1"/>
    </xf>
    <xf numFmtId="0" fontId="6" fillId="0" borderId="184" xfId="56" applyFont="1" applyFill="1" applyBorder="1" applyAlignment="1">
      <alignment horizontal="center" vertical="center" wrapText="1"/>
    </xf>
    <xf numFmtId="0" fontId="6" fillId="0" borderId="185" xfId="56" applyFont="1" applyFill="1" applyBorder="1" applyAlignment="1">
      <alignment horizontal="center" vertical="center" wrapText="1"/>
    </xf>
    <xf numFmtId="0" fontId="6" fillId="0" borderId="186" xfId="56" applyFont="1" applyFill="1" applyBorder="1" applyAlignment="1">
      <alignment horizontal="center" vertical="center" wrapText="1"/>
    </xf>
    <xf numFmtId="0" fontId="6" fillId="0" borderId="42" xfId="56" applyFont="1" applyFill="1" applyBorder="1" applyAlignment="1">
      <alignment horizontal="center" vertical="center"/>
    </xf>
    <xf numFmtId="0" fontId="6" fillId="0" borderId="13" xfId="56" applyFont="1" applyFill="1" applyBorder="1" applyAlignment="1">
      <alignment horizontal="center" vertical="center"/>
    </xf>
    <xf numFmtId="0" fontId="6" fillId="0" borderId="3" xfId="56" applyFont="1" applyFill="1" applyBorder="1" applyAlignment="1">
      <alignment horizontal="center" vertical="center"/>
    </xf>
    <xf numFmtId="0" fontId="9" fillId="0" borderId="0" xfId="56" applyFont="1" applyFill="1" applyBorder="1" applyAlignment="1">
      <alignment horizontal="center" vertical="center"/>
    </xf>
    <xf numFmtId="0" fontId="9" fillId="0" borderId="0" xfId="56" applyFont="1" applyFill="1" applyBorder="1" applyAlignment="1">
      <alignment horizontal="center" vertical="center" wrapText="1"/>
    </xf>
    <xf numFmtId="0" fontId="26" fillId="0" borderId="4" xfId="56" applyFont="1" applyFill="1" applyBorder="1" applyAlignment="1">
      <alignment horizontal="left" vertical="center" wrapText="1"/>
    </xf>
    <xf numFmtId="0" fontId="6" fillId="0" borderId="224" xfId="56" applyFont="1" applyFill="1" applyBorder="1" applyAlignment="1">
      <alignment horizontal="right" vertical="center"/>
    </xf>
    <xf numFmtId="0" fontId="6" fillId="4" borderId="13" xfId="56" applyFont="1" applyFill="1" applyBorder="1" applyAlignment="1" applyProtection="1">
      <alignment horizontal="center" vertical="center"/>
      <protection locked="0"/>
    </xf>
    <xf numFmtId="0" fontId="9" fillId="0" borderId="42" xfId="56" applyFont="1" applyFill="1" applyBorder="1" applyAlignment="1">
      <alignment horizontal="left" vertical="center" wrapText="1"/>
    </xf>
    <xf numFmtId="0" fontId="0" fillId="0" borderId="13" xfId="0" applyBorder="1" applyAlignment="1">
      <alignment horizontal="left" vertical="center" wrapText="1"/>
    </xf>
    <xf numFmtId="0" fontId="0" fillId="0" borderId="3" xfId="0" applyBorder="1" applyAlignment="1">
      <alignment horizontal="left" vertical="center" wrapText="1"/>
    </xf>
    <xf numFmtId="0" fontId="6" fillId="0" borderId="42" xfId="56" applyFont="1" applyFill="1" applyBorder="1" applyAlignment="1" applyProtection="1">
      <alignment horizontal="center" vertical="center"/>
      <protection hidden="1"/>
    </xf>
    <xf numFmtId="0" fontId="6" fillId="0" borderId="13" xfId="56" applyFont="1" applyFill="1" applyBorder="1" applyAlignment="1" applyProtection="1">
      <alignment horizontal="center" vertical="center"/>
      <protection hidden="1"/>
    </xf>
    <xf numFmtId="0" fontId="6" fillId="0" borderId="3" xfId="56" applyFont="1" applyFill="1" applyBorder="1" applyAlignment="1" applyProtection="1">
      <alignment horizontal="center" vertical="center"/>
      <protection hidden="1"/>
    </xf>
    <xf numFmtId="0" fontId="9" fillId="0" borderId="224" xfId="56" applyFont="1" applyFill="1" applyBorder="1" applyAlignment="1">
      <alignment horizontal="right" vertical="center"/>
    </xf>
    <xf numFmtId="0" fontId="9" fillId="0" borderId="42" xfId="56" applyFont="1" applyFill="1" applyBorder="1" applyAlignment="1">
      <alignment vertical="center" wrapText="1"/>
    </xf>
    <xf numFmtId="0" fontId="0" fillId="0" borderId="13" xfId="0" applyBorder="1" applyAlignment="1">
      <alignment vertical="center" wrapText="1"/>
    </xf>
    <xf numFmtId="0" fontId="0" fillId="0" borderId="3" xfId="0" applyBorder="1" applyAlignment="1">
      <alignment vertical="center" wrapText="1"/>
    </xf>
    <xf numFmtId="0" fontId="9" fillId="0" borderId="4" xfId="56" applyFont="1" applyFill="1" applyBorder="1" applyAlignment="1">
      <alignment horizontal="left" vertical="center" wrapText="1"/>
    </xf>
    <xf numFmtId="0" fontId="38" fillId="0" borderId="0" xfId="56" applyFont="1" applyFill="1" applyBorder="1" applyAlignment="1">
      <alignment horizontal="left" vertical="center" wrapText="1"/>
    </xf>
    <xf numFmtId="0" fontId="9" fillId="0" borderId="42" xfId="56" applyFont="1" applyFill="1" applyBorder="1" applyAlignment="1">
      <alignment horizontal="center" vertical="center"/>
    </xf>
    <xf numFmtId="0" fontId="9" fillId="0" borderId="13" xfId="56" applyFont="1" applyFill="1" applyBorder="1" applyAlignment="1">
      <alignment horizontal="center" vertical="center"/>
    </xf>
    <xf numFmtId="0" fontId="9" fillId="0" borderId="3" xfId="56" applyFont="1" applyFill="1" applyBorder="1" applyAlignment="1">
      <alignment horizontal="center" vertical="center"/>
    </xf>
    <xf numFmtId="0" fontId="6" fillId="0" borderId="42" xfId="56" applyFont="1" applyFill="1" applyBorder="1" applyAlignment="1">
      <alignment horizontal="center" vertical="center" shrinkToFit="1"/>
    </xf>
    <xf numFmtId="0" fontId="6" fillId="0" borderId="13" xfId="56" applyFont="1" applyFill="1" applyBorder="1" applyAlignment="1">
      <alignment horizontal="center" vertical="center" shrinkToFit="1"/>
    </xf>
    <xf numFmtId="0" fontId="6" fillId="0" borderId="3" xfId="56" applyFont="1" applyFill="1" applyBorder="1" applyAlignment="1">
      <alignment horizontal="center" vertical="center" shrinkToFit="1"/>
    </xf>
    <xf numFmtId="0" fontId="37" fillId="0" borderId="0" xfId="56" applyFont="1" applyFill="1" applyAlignment="1">
      <alignment horizontal="center" vertical="center"/>
    </xf>
    <xf numFmtId="0" fontId="35" fillId="0" borderId="42" xfId="56" applyFont="1" applyFill="1" applyBorder="1" applyAlignment="1">
      <alignment horizontal="center" vertical="center"/>
    </xf>
    <xf numFmtId="0" fontId="35" fillId="0" borderId="13" xfId="56" applyFont="1" applyFill="1" applyBorder="1" applyAlignment="1">
      <alignment horizontal="center" vertical="center"/>
    </xf>
    <xf numFmtId="0" fontId="35" fillId="0" borderId="3" xfId="56" applyFont="1" applyFill="1" applyBorder="1" applyAlignment="1">
      <alignment horizontal="center" vertical="center"/>
    </xf>
    <xf numFmtId="0" fontId="35" fillId="4" borderId="42" xfId="56" applyFont="1" applyFill="1" applyBorder="1" applyAlignment="1" applyProtection="1">
      <alignment horizontal="center" vertical="center"/>
      <protection locked="0"/>
    </xf>
    <xf numFmtId="0" fontId="35" fillId="4" borderId="13" xfId="56" applyFont="1" applyFill="1" applyBorder="1" applyAlignment="1" applyProtection="1">
      <alignment horizontal="center" vertical="center"/>
      <protection locked="0"/>
    </xf>
    <xf numFmtId="0" fontId="35" fillId="4" borderId="3" xfId="56" applyFont="1" applyFill="1" applyBorder="1" applyAlignment="1" applyProtection="1">
      <alignment horizontal="center" vertical="center"/>
      <protection locked="0"/>
    </xf>
    <xf numFmtId="0" fontId="35" fillId="0" borderId="43" xfId="56" applyFont="1" applyFill="1" applyBorder="1" applyAlignment="1">
      <alignment horizontal="center" vertical="center" textRotation="255"/>
    </xf>
    <xf numFmtId="0" fontId="35" fillId="0" borderId="89" xfId="56" applyFont="1" applyFill="1" applyBorder="1" applyAlignment="1">
      <alignment horizontal="center" vertical="center" textRotation="255"/>
    </xf>
    <xf numFmtId="0" fontId="35" fillId="0" borderId="51" xfId="56" applyFont="1" applyFill="1" applyBorder="1" applyAlignment="1">
      <alignment horizontal="center" vertical="center" textRotation="255"/>
    </xf>
    <xf numFmtId="0" fontId="35" fillId="0" borderId="15" xfId="56" applyFont="1" applyFill="1" applyBorder="1" applyAlignment="1">
      <alignment horizontal="left" vertical="top" wrapText="1"/>
    </xf>
    <xf numFmtId="0" fontId="0" fillId="0" borderId="15" xfId="0" applyBorder="1" applyAlignment="1">
      <alignment horizontal="left" vertical="top" wrapText="1"/>
    </xf>
    <xf numFmtId="0" fontId="0" fillId="0" borderId="34" xfId="0" applyBorder="1" applyAlignment="1">
      <alignment horizontal="left" vertical="top" wrapText="1"/>
    </xf>
    <xf numFmtId="0" fontId="35" fillId="0" borderId="13" xfId="56" applyFont="1" applyFill="1" applyBorder="1" applyAlignment="1">
      <alignment horizontal="left" vertical="center" wrapText="1"/>
    </xf>
    <xf numFmtId="0" fontId="0" fillId="0" borderId="15" xfId="0" applyBorder="1" applyAlignment="1">
      <alignment horizontal="left" vertical="center" wrapText="1"/>
    </xf>
    <xf numFmtId="0" fontId="0" fillId="0" borderId="34" xfId="0" applyBorder="1" applyAlignment="1">
      <alignment horizontal="left" vertical="center" wrapText="1"/>
    </xf>
    <xf numFmtId="0" fontId="0" fillId="0" borderId="11" xfId="0" applyBorder="1" applyAlignment="1">
      <alignment horizontal="left" vertical="top" wrapText="1"/>
    </xf>
    <xf numFmtId="0" fontId="0" fillId="0" borderId="38" xfId="0" applyBorder="1" applyAlignment="1">
      <alignment horizontal="left" vertical="top" wrapText="1"/>
    </xf>
    <xf numFmtId="0" fontId="35" fillId="0" borderId="0" xfId="56" applyFont="1" applyFill="1" applyBorder="1" applyAlignment="1">
      <alignment horizontal="left" vertical="top" wrapText="1"/>
    </xf>
    <xf numFmtId="0" fontId="0" fillId="0" borderId="0" xfId="0" applyAlignment="1">
      <alignment horizontal="left" vertical="top" wrapText="1"/>
    </xf>
    <xf numFmtId="0" fontId="0" fillId="0" borderId="36" xfId="0" applyBorder="1" applyAlignment="1">
      <alignment horizontal="left" vertical="top" wrapText="1"/>
    </xf>
    <xf numFmtId="49" fontId="6" fillId="0" borderId="15" xfId="56" applyNumberFormat="1" applyFont="1" applyFill="1" applyBorder="1" applyAlignment="1">
      <alignment horizontal="left" vertical="center"/>
    </xf>
    <xf numFmtId="0" fontId="0" fillId="0" borderId="15" xfId="0" applyBorder="1" applyAlignment="1">
      <alignment horizontal="left" vertical="center"/>
    </xf>
    <xf numFmtId="49" fontId="6" fillId="0" borderId="11" xfId="56" applyNumberFormat="1" applyFont="1" applyFill="1" applyBorder="1" applyAlignment="1">
      <alignment horizontal="left" vertical="center"/>
    </xf>
    <xf numFmtId="0" fontId="0" fillId="0" borderId="11" xfId="0" applyBorder="1" applyAlignment="1">
      <alignment horizontal="left" vertical="center"/>
    </xf>
    <xf numFmtId="0" fontId="0" fillId="0" borderId="11" xfId="0" applyBorder="1" applyAlignment="1">
      <alignment horizontal="left" vertical="center" wrapText="1"/>
    </xf>
    <xf numFmtId="0" fontId="0" fillId="0" borderId="38" xfId="0" applyBorder="1" applyAlignment="1">
      <alignment horizontal="left" vertical="center" wrapText="1"/>
    </xf>
    <xf numFmtId="0" fontId="6" fillId="0" borderId="11" xfId="56" applyFont="1" applyFill="1" applyBorder="1" applyAlignment="1">
      <alignment horizontal="left" vertical="center"/>
    </xf>
    <xf numFmtId="0" fontId="0" fillId="0" borderId="38" xfId="0" applyBorder="1" applyAlignment="1">
      <alignment horizontal="left" vertical="center"/>
    </xf>
    <xf numFmtId="0" fontId="6" fillId="0" borderId="0" xfId="56" applyFont="1" applyFill="1" applyBorder="1" applyAlignment="1">
      <alignment horizontal="left" vertical="top" wrapText="1"/>
    </xf>
    <xf numFmtId="0" fontId="6" fillId="0" borderId="13" xfId="56" applyFont="1" applyFill="1" applyBorder="1" applyAlignment="1">
      <alignment horizontal="left" vertical="top" wrapText="1"/>
    </xf>
    <xf numFmtId="0" fontId="0" fillId="0" borderId="13" xfId="0" applyBorder="1" applyAlignment="1">
      <alignment horizontal="left" vertical="top" wrapText="1"/>
    </xf>
    <xf numFmtId="0" fontId="0" fillId="0" borderId="3" xfId="0" applyBorder="1" applyAlignment="1">
      <alignment horizontal="left" vertical="top" wrapText="1"/>
    </xf>
    <xf numFmtId="0" fontId="40" fillId="0" borderId="0" xfId="56" applyFont="1" applyFill="1" applyBorder="1" applyAlignment="1">
      <alignment horizontal="left" vertical="center" wrapText="1"/>
    </xf>
    <xf numFmtId="0" fontId="6" fillId="0" borderId="42" xfId="56" applyFont="1" applyFill="1" applyBorder="1" applyAlignment="1">
      <alignment horizontal="center" vertical="center" wrapText="1"/>
    </xf>
    <xf numFmtId="0" fontId="9" fillId="0" borderId="42" xfId="56" applyFont="1" applyFill="1" applyBorder="1" applyAlignment="1">
      <alignment horizontal="center" vertical="center" wrapText="1"/>
    </xf>
    <xf numFmtId="0" fontId="9" fillId="0" borderId="13" xfId="56" applyFont="1" applyFill="1" applyBorder="1" applyAlignment="1">
      <alignment horizontal="center" vertical="center" wrapText="1"/>
    </xf>
    <xf numFmtId="0" fontId="9" fillId="0" borderId="3" xfId="56" applyFont="1" applyFill="1" applyBorder="1" applyAlignment="1">
      <alignment horizontal="center" vertical="center" wrapText="1"/>
    </xf>
    <xf numFmtId="0" fontId="6" fillId="4" borderId="42" xfId="56" applyNumberFormat="1" applyFont="1" applyFill="1" applyBorder="1" applyAlignment="1" applyProtection="1">
      <alignment horizontal="center" vertical="center"/>
      <protection locked="0"/>
    </xf>
    <xf numFmtId="0" fontId="6" fillId="4" borderId="13" xfId="56" applyNumberFormat="1" applyFont="1" applyFill="1" applyBorder="1" applyAlignment="1" applyProtection="1">
      <alignment horizontal="center" vertical="center"/>
      <protection locked="0"/>
    </xf>
    <xf numFmtId="0" fontId="6" fillId="0" borderId="4" xfId="56" applyFont="1" applyFill="1" applyBorder="1" applyAlignment="1" applyProtection="1">
      <alignment horizontal="center" vertical="center"/>
      <protection hidden="1"/>
    </xf>
    <xf numFmtId="0" fontId="6" fillId="0" borderId="42" xfId="56" applyFont="1" applyFill="1" applyBorder="1" applyAlignment="1">
      <alignment vertical="center" wrapText="1"/>
    </xf>
    <xf numFmtId="0" fontId="0" fillId="0" borderId="13" xfId="0" applyFont="1" applyBorder="1" applyAlignment="1">
      <alignment vertical="center" wrapText="1"/>
    </xf>
    <xf numFmtId="0" fontId="0" fillId="0" borderId="3" xfId="0" applyFont="1" applyBorder="1" applyAlignment="1">
      <alignment vertical="center" wrapText="1"/>
    </xf>
    <xf numFmtId="0" fontId="6" fillId="0" borderId="42" xfId="56" applyFont="1" applyFill="1" applyBorder="1" applyAlignment="1">
      <alignment horizontal="left" vertical="center" wrapText="1"/>
    </xf>
    <xf numFmtId="0" fontId="34" fillId="0" borderId="42" xfId="56" applyFont="1" applyFill="1" applyBorder="1" applyAlignment="1">
      <alignment horizontal="center" vertical="center" wrapText="1"/>
    </xf>
    <xf numFmtId="0" fontId="34" fillId="0" borderId="13" xfId="56" applyFont="1" applyFill="1" applyBorder="1" applyAlignment="1">
      <alignment horizontal="center" vertical="center" wrapText="1"/>
    </xf>
    <xf numFmtId="0" fontId="34" fillId="0" borderId="3" xfId="56" applyFont="1" applyFill="1" applyBorder="1" applyAlignment="1">
      <alignment horizontal="center" vertical="center" wrapText="1"/>
    </xf>
    <xf numFmtId="0" fontId="36" fillId="0" borderId="42" xfId="56" applyFont="1" applyFill="1" applyBorder="1" applyAlignment="1">
      <alignment horizontal="center" vertical="center" wrapText="1"/>
    </xf>
    <xf numFmtId="0" fontId="36" fillId="0" borderId="13" xfId="56" applyFont="1" applyFill="1" applyBorder="1" applyAlignment="1">
      <alignment horizontal="center" vertical="center"/>
    </xf>
    <xf numFmtId="0" fontId="36" fillId="0" borderId="3" xfId="56" applyFont="1" applyFill="1" applyBorder="1" applyAlignment="1">
      <alignment horizontal="center" vertical="center"/>
    </xf>
    <xf numFmtId="0" fontId="36" fillId="0" borderId="13" xfId="56" applyFont="1" applyFill="1" applyBorder="1" applyAlignment="1">
      <alignment horizontal="center" vertical="center" wrapText="1"/>
    </xf>
    <xf numFmtId="0" fontId="36" fillId="0" borderId="3" xfId="56" applyFont="1" applyFill="1" applyBorder="1" applyAlignment="1">
      <alignment horizontal="center" vertical="center" wrapText="1"/>
    </xf>
    <xf numFmtId="0" fontId="6" fillId="4" borderId="3" xfId="56" applyFont="1" applyFill="1" applyBorder="1" applyAlignment="1" applyProtection="1">
      <alignment horizontal="center" vertical="center"/>
      <protection locked="0"/>
    </xf>
    <xf numFmtId="0" fontId="39" fillId="0" borderId="42" xfId="56" applyFont="1" applyFill="1" applyBorder="1" applyAlignment="1" applyProtection="1">
      <alignment horizontal="center" vertical="center"/>
      <protection hidden="1"/>
    </xf>
    <xf numFmtId="0" fontId="39" fillId="0" borderId="13" xfId="56" applyFont="1" applyFill="1" applyBorder="1" applyAlignment="1" applyProtection="1">
      <alignment horizontal="center" vertical="center"/>
      <protection hidden="1"/>
    </xf>
    <xf numFmtId="0" fontId="6" fillId="0" borderId="11" xfId="56" applyFont="1" applyFill="1" applyBorder="1" applyAlignment="1">
      <alignment vertical="center" wrapText="1"/>
    </xf>
    <xf numFmtId="0" fontId="6" fillId="0" borderId="38" xfId="56" applyFont="1" applyFill="1" applyBorder="1" applyAlignment="1">
      <alignment vertical="center" wrapText="1"/>
    </xf>
    <xf numFmtId="0" fontId="6" fillId="0" borderId="33" xfId="56" applyFont="1" applyFill="1" applyBorder="1" applyAlignment="1" applyProtection="1">
      <alignment horizontal="left" vertical="top" wrapText="1"/>
      <protection locked="0"/>
    </xf>
    <xf numFmtId="0" fontId="6" fillId="0" borderId="15" xfId="56" applyFont="1" applyFill="1" applyBorder="1" applyAlignment="1" applyProtection="1">
      <alignment horizontal="left" vertical="top" wrapText="1"/>
      <protection locked="0"/>
    </xf>
    <xf numFmtId="0" fontId="6" fillId="0" borderId="34" xfId="56" applyFont="1" applyFill="1" applyBorder="1" applyAlignment="1" applyProtection="1">
      <alignment horizontal="left" vertical="top" wrapText="1"/>
      <protection locked="0"/>
    </xf>
    <xf numFmtId="0" fontId="6" fillId="0" borderId="35" xfId="56" applyFont="1" applyFill="1" applyBorder="1" applyAlignment="1" applyProtection="1">
      <alignment horizontal="left" vertical="top" wrapText="1"/>
      <protection locked="0"/>
    </xf>
    <xf numFmtId="0" fontId="6" fillId="0" borderId="0" xfId="56" applyFont="1" applyFill="1" applyBorder="1" applyAlignment="1" applyProtection="1">
      <alignment horizontal="left" vertical="top" wrapText="1"/>
      <protection locked="0"/>
    </xf>
    <xf numFmtId="0" fontId="6" fillId="0" borderId="36" xfId="56" applyFont="1" applyFill="1" applyBorder="1" applyAlignment="1" applyProtection="1">
      <alignment horizontal="left" vertical="top" wrapText="1"/>
      <protection locked="0"/>
    </xf>
    <xf numFmtId="0" fontId="6" fillId="0" borderId="37" xfId="56" applyFont="1" applyFill="1" applyBorder="1" applyAlignment="1" applyProtection="1">
      <alignment horizontal="left" vertical="top" wrapText="1"/>
      <protection locked="0"/>
    </xf>
    <xf numFmtId="0" fontId="6" fillId="0" borderId="11" xfId="56" applyFont="1" applyFill="1" applyBorder="1" applyAlignment="1" applyProtection="1">
      <alignment horizontal="left" vertical="top" wrapText="1"/>
      <protection locked="0"/>
    </xf>
    <xf numFmtId="0" fontId="6" fillId="0" borderId="38" xfId="56" applyFont="1" applyFill="1" applyBorder="1" applyAlignment="1" applyProtection="1">
      <alignment horizontal="left" vertical="top" wrapText="1"/>
      <protection locked="0"/>
    </xf>
    <xf numFmtId="0" fontId="6" fillId="0" borderId="4" xfId="56" applyFont="1" applyFill="1" applyBorder="1" applyAlignment="1">
      <alignment horizontal="center" vertical="center"/>
    </xf>
    <xf numFmtId="0" fontId="6" fillId="0" borderId="35" xfId="56" applyFont="1" applyFill="1" applyBorder="1" applyAlignment="1">
      <alignment horizontal="center" vertical="center" wrapText="1"/>
    </xf>
    <xf numFmtId="0" fontId="6" fillId="0" borderId="0" xfId="56" applyFont="1" applyFill="1" applyBorder="1" applyAlignment="1">
      <alignment horizontal="center" vertical="center" wrapText="1"/>
    </xf>
    <xf numFmtId="0" fontId="6" fillId="0" borderId="51" xfId="56" applyFont="1" applyFill="1" applyBorder="1" applyAlignment="1">
      <alignment horizontal="center" vertical="center" textRotation="255"/>
    </xf>
    <xf numFmtId="0" fontId="35" fillId="0" borderId="220" xfId="56" applyFont="1" applyFill="1" applyBorder="1" applyAlignment="1" applyProtection="1">
      <alignment horizontal="center" vertical="center" shrinkToFit="1"/>
      <protection hidden="1"/>
    </xf>
    <xf numFmtId="0" fontId="35" fillId="0" borderId="222" xfId="56" applyFont="1" applyFill="1" applyBorder="1" applyAlignment="1" applyProtection="1">
      <alignment horizontal="center" vertical="center" shrinkToFit="1"/>
      <protection hidden="1"/>
    </xf>
    <xf numFmtId="0" fontId="35" fillId="0" borderId="223" xfId="56" applyFont="1" applyFill="1" applyBorder="1" applyAlignment="1" applyProtection="1">
      <alignment horizontal="center" vertical="center" shrinkToFit="1"/>
      <protection hidden="1"/>
    </xf>
    <xf numFmtId="0" fontId="6" fillId="0" borderId="0" xfId="56" applyFont="1" applyAlignment="1">
      <alignment horizontal="left" vertical="top" wrapText="1"/>
    </xf>
    <xf numFmtId="0" fontId="2" fillId="0" borderId="0" xfId="56" applyAlignment="1">
      <alignment horizontal="left" vertical="top"/>
    </xf>
    <xf numFmtId="0" fontId="6" fillId="0" borderId="35" xfId="56" applyFont="1" applyFill="1" applyBorder="1" applyAlignment="1">
      <alignment horizontal="center" vertical="center" textRotation="255"/>
    </xf>
    <xf numFmtId="0" fontId="6" fillId="0" borderId="0" xfId="71" applyFont="1" applyAlignment="1">
      <alignment horizontal="left" vertical="center" wrapText="1"/>
    </xf>
    <xf numFmtId="0" fontId="1" fillId="0" borderId="0" xfId="71">
      <alignment vertical="center"/>
    </xf>
    <xf numFmtId="0" fontId="6" fillId="0" borderId="33" xfId="71" applyFont="1" applyFill="1" applyBorder="1" applyAlignment="1" applyProtection="1">
      <alignment horizontal="left" vertical="center" wrapText="1"/>
      <protection locked="0"/>
    </xf>
    <xf numFmtId="0" fontId="6" fillId="0" borderId="15" xfId="71" applyFont="1" applyFill="1" applyBorder="1" applyAlignment="1" applyProtection="1">
      <alignment horizontal="left" vertical="center" wrapText="1"/>
      <protection locked="0"/>
    </xf>
    <xf numFmtId="0" fontId="6" fillId="0" borderId="34" xfId="71" applyFont="1" applyFill="1" applyBorder="1" applyAlignment="1" applyProtection="1">
      <alignment horizontal="left" vertical="center" wrapText="1"/>
      <protection locked="0"/>
    </xf>
    <xf numFmtId="0" fontId="6" fillId="0" borderId="35" xfId="71" applyFont="1" applyFill="1" applyBorder="1" applyAlignment="1" applyProtection="1">
      <alignment horizontal="left" vertical="center" wrapText="1"/>
      <protection locked="0"/>
    </xf>
    <xf numFmtId="0" fontId="6" fillId="0" borderId="0" xfId="71" applyFont="1" applyFill="1" applyBorder="1" applyAlignment="1" applyProtection="1">
      <alignment horizontal="left" vertical="center" wrapText="1"/>
      <protection locked="0"/>
    </xf>
    <xf numFmtId="0" fontId="6" fillId="0" borderId="36" xfId="71" applyFont="1" applyFill="1" applyBorder="1" applyAlignment="1" applyProtection="1">
      <alignment horizontal="left" vertical="center" wrapText="1"/>
      <protection locked="0"/>
    </xf>
    <xf numFmtId="0" fontId="6" fillId="0" borderId="37" xfId="71" applyFont="1" applyFill="1" applyBorder="1" applyAlignment="1" applyProtection="1">
      <alignment horizontal="left" vertical="center" wrapText="1"/>
      <protection locked="0"/>
    </xf>
    <xf numFmtId="0" fontId="6" fillId="0" borderId="11" xfId="71" applyFont="1" applyFill="1" applyBorder="1" applyAlignment="1" applyProtection="1">
      <alignment horizontal="left" vertical="center" wrapText="1"/>
      <protection locked="0"/>
    </xf>
    <xf numFmtId="0" fontId="6" fillId="0" borderId="38" xfId="71" applyFont="1" applyFill="1" applyBorder="1" applyAlignment="1" applyProtection="1">
      <alignment horizontal="left" vertical="center" wrapText="1"/>
      <protection locked="0"/>
    </xf>
    <xf numFmtId="0" fontId="6" fillId="0" borderId="0" xfId="71" applyFont="1" applyFill="1" applyBorder="1" applyAlignment="1">
      <alignment horizontal="left" vertical="center" wrapText="1"/>
    </xf>
    <xf numFmtId="0" fontId="6" fillId="0" borderId="35" xfId="71" applyFont="1" applyFill="1" applyBorder="1" applyAlignment="1">
      <alignment horizontal="center" vertical="center"/>
    </xf>
    <xf numFmtId="0" fontId="6" fillId="0" borderId="0" xfId="71" applyFont="1" applyFill="1" applyBorder="1" applyAlignment="1">
      <alignment horizontal="center" vertical="center"/>
    </xf>
    <xf numFmtId="0" fontId="6" fillId="0" borderId="36" xfId="71" applyFont="1" applyFill="1" applyBorder="1" applyAlignment="1">
      <alignment horizontal="center" vertical="center"/>
    </xf>
    <xf numFmtId="0" fontId="6" fillId="0" borderId="37" xfId="71" applyFont="1" applyFill="1" applyBorder="1" applyAlignment="1">
      <alignment horizontal="center" vertical="center"/>
    </xf>
    <xf numFmtId="0" fontId="6" fillId="0" borderId="11" xfId="71" applyFont="1" applyFill="1" applyBorder="1" applyAlignment="1">
      <alignment horizontal="center" vertical="center"/>
    </xf>
    <xf numFmtId="0" fontId="6" fillId="0" borderId="38" xfId="71" applyFont="1" applyFill="1" applyBorder="1" applyAlignment="1">
      <alignment horizontal="center" vertical="center"/>
    </xf>
    <xf numFmtId="0" fontId="6" fillId="0" borderId="43" xfId="71" applyFont="1" applyFill="1" applyBorder="1" applyAlignment="1">
      <alignment horizontal="center" vertical="center" textRotation="255" wrapText="1"/>
    </xf>
    <xf numFmtId="0" fontId="6" fillId="0" borderId="89" xfId="71" applyFont="1" applyFill="1" applyBorder="1" applyAlignment="1">
      <alignment horizontal="center" vertical="center" textRotation="255"/>
    </xf>
    <xf numFmtId="0" fontId="6" fillId="0" borderId="15" xfId="71" applyFont="1" applyFill="1" applyBorder="1" applyAlignment="1">
      <alignment horizontal="left" vertical="center" wrapText="1"/>
    </xf>
    <xf numFmtId="0" fontId="6" fillId="0" borderId="34" xfId="71" applyFont="1" applyFill="1" applyBorder="1" applyAlignment="1">
      <alignment horizontal="left" vertical="center" wrapText="1"/>
    </xf>
    <xf numFmtId="0" fontId="6" fillId="0" borderId="36" xfId="71" applyFont="1" applyFill="1" applyBorder="1" applyAlignment="1">
      <alignment horizontal="left" vertical="center" wrapText="1"/>
    </xf>
    <xf numFmtId="0" fontId="6" fillId="0" borderId="11" xfId="71" applyFont="1" applyFill="1" applyBorder="1" applyAlignment="1">
      <alignment horizontal="left" vertical="center" wrapText="1"/>
    </xf>
    <xf numFmtId="0" fontId="6" fillId="0" borderId="38" xfId="71" applyFont="1" applyFill="1" applyBorder="1" applyAlignment="1">
      <alignment horizontal="left" vertical="center" wrapText="1"/>
    </xf>
    <xf numFmtId="0" fontId="35" fillId="0" borderId="218" xfId="71" applyFont="1" applyFill="1" applyBorder="1" applyAlignment="1">
      <alignment horizontal="center" vertical="center"/>
    </xf>
    <xf numFmtId="0" fontId="35" fillId="0" borderId="219" xfId="71" applyFont="1" applyFill="1" applyBorder="1" applyAlignment="1">
      <alignment horizontal="center" vertical="center"/>
    </xf>
    <xf numFmtId="0" fontId="35" fillId="0" borderId="220" xfId="71" applyFont="1" applyFill="1" applyBorder="1" applyAlignment="1">
      <alignment horizontal="center" vertical="center"/>
    </xf>
    <xf numFmtId="0" fontId="16" fillId="0" borderId="221" xfId="71" applyFont="1" applyFill="1" applyBorder="1" applyAlignment="1" applyProtection="1">
      <alignment horizontal="center" vertical="center" shrinkToFit="1"/>
      <protection hidden="1"/>
    </xf>
    <xf numFmtId="0" fontId="16" fillId="0" borderId="222" xfId="71" applyFont="1" applyFill="1" applyBorder="1" applyAlignment="1" applyProtection="1">
      <alignment horizontal="center" vertical="center" shrinkToFit="1"/>
      <protection hidden="1"/>
    </xf>
    <xf numFmtId="0" fontId="16" fillId="0" borderId="223" xfId="71" applyFont="1" applyFill="1" applyBorder="1" applyAlignment="1" applyProtection="1">
      <alignment horizontal="center" vertical="center" shrinkToFit="1"/>
      <protection hidden="1"/>
    </xf>
    <xf numFmtId="0" fontId="6" fillId="0" borderId="43" xfId="71" applyFont="1" applyFill="1" applyBorder="1" applyAlignment="1">
      <alignment horizontal="center" vertical="center" textRotation="255"/>
    </xf>
    <xf numFmtId="0" fontId="38" fillId="0" borderId="0" xfId="71" applyFont="1" applyFill="1" applyBorder="1" applyAlignment="1">
      <alignment horizontal="left" vertical="center" wrapText="1"/>
    </xf>
    <xf numFmtId="0" fontId="9" fillId="0" borderId="42" xfId="71" applyFont="1" applyFill="1" applyBorder="1" applyAlignment="1">
      <alignment horizontal="center" vertical="center"/>
    </xf>
    <xf numFmtId="0" fontId="9" fillId="0" borderId="13" xfId="71" applyFont="1" applyFill="1" applyBorder="1" applyAlignment="1">
      <alignment horizontal="center" vertical="center"/>
    </xf>
    <xf numFmtId="0" fontId="9" fillId="0" borderId="3" xfId="71" applyFont="1" applyFill="1" applyBorder="1" applyAlignment="1">
      <alignment horizontal="center" vertical="center"/>
    </xf>
    <xf numFmtId="0" fontId="6" fillId="0" borderId="42" xfId="71" applyFont="1" applyFill="1" applyBorder="1" applyAlignment="1">
      <alignment horizontal="center" vertical="center" shrinkToFit="1"/>
    </xf>
    <xf numFmtId="0" fontId="6" fillId="0" borderId="13" xfId="71" applyFont="1" applyFill="1" applyBorder="1" applyAlignment="1">
      <alignment horizontal="center" vertical="center" shrinkToFit="1"/>
    </xf>
    <xf numFmtId="0" fontId="6" fillId="0" borderId="3" xfId="71" applyFont="1" applyFill="1" applyBorder="1" applyAlignment="1">
      <alignment horizontal="center" vertical="center" shrinkToFit="1"/>
    </xf>
    <xf numFmtId="0" fontId="9" fillId="0" borderId="4" xfId="71" applyFont="1" applyFill="1" applyBorder="1" applyAlignment="1">
      <alignment horizontal="left" vertical="center" wrapText="1"/>
    </xf>
    <xf numFmtId="0" fontId="6" fillId="4" borderId="42" xfId="71" applyFont="1" applyFill="1" applyBorder="1" applyAlignment="1" applyProtection="1">
      <alignment horizontal="center" vertical="center"/>
      <protection locked="0"/>
    </xf>
    <xf numFmtId="0" fontId="6" fillId="4" borderId="13" xfId="71" applyFont="1" applyFill="1" applyBorder="1" applyAlignment="1" applyProtection="1">
      <alignment horizontal="center" vertical="center"/>
      <protection locked="0"/>
    </xf>
    <xf numFmtId="0" fontId="6" fillId="0" borderId="33" xfId="71" applyFont="1" applyFill="1" applyBorder="1" applyAlignment="1">
      <alignment horizontal="center" vertical="center" wrapText="1"/>
    </xf>
    <xf numFmtId="0" fontId="6" fillId="0" borderId="15" xfId="71" applyFont="1" applyFill="1" applyBorder="1" applyAlignment="1">
      <alignment horizontal="center" vertical="center" wrapText="1"/>
    </xf>
    <xf numFmtId="0" fontId="6" fillId="0" borderId="34" xfId="71" applyFont="1" applyFill="1" applyBorder="1" applyAlignment="1">
      <alignment horizontal="center" vertical="center" wrapText="1"/>
    </xf>
    <xf numFmtId="0" fontId="6" fillId="0" borderId="37" xfId="71" applyFont="1" applyFill="1" applyBorder="1" applyAlignment="1">
      <alignment horizontal="center" vertical="center" wrapText="1"/>
    </xf>
    <xf numFmtId="0" fontId="6" fillId="0" borderId="11" xfId="71" applyFont="1" applyFill="1" applyBorder="1" applyAlignment="1">
      <alignment horizontal="center" vertical="center" wrapText="1"/>
    </xf>
    <xf numFmtId="0" fontId="6" fillId="0" borderId="38" xfId="71" applyFont="1" applyFill="1" applyBorder="1" applyAlignment="1">
      <alignment horizontal="center" vertical="center" wrapText="1"/>
    </xf>
    <xf numFmtId="0" fontId="6" fillId="6" borderId="42" xfId="71" applyFont="1" applyFill="1" applyBorder="1" applyAlignment="1" applyProtection="1">
      <alignment horizontal="center" vertical="center"/>
      <protection locked="0"/>
    </xf>
    <xf numFmtId="0" fontId="6" fillId="0" borderId="184" xfId="71" applyFont="1" applyFill="1" applyBorder="1" applyAlignment="1">
      <alignment horizontal="right" vertical="center"/>
    </xf>
    <xf numFmtId="0" fontId="6" fillId="0" borderId="185" xfId="71" applyFont="1" applyFill="1" applyBorder="1" applyAlignment="1">
      <alignment horizontal="right" vertical="center"/>
    </xf>
    <xf numFmtId="0" fontId="6" fillId="0" borderId="186" xfId="71" applyFont="1" applyFill="1" applyBorder="1" applyAlignment="1">
      <alignment horizontal="right" vertical="center"/>
    </xf>
    <xf numFmtId="0" fontId="6" fillId="0" borderId="184" xfId="71" applyFont="1" applyFill="1" applyBorder="1" applyAlignment="1">
      <alignment horizontal="center" vertical="center" wrapText="1"/>
    </xf>
    <xf numFmtId="0" fontId="6" fillId="0" borderId="185" xfId="71" applyFont="1" applyFill="1" applyBorder="1" applyAlignment="1">
      <alignment horizontal="center" vertical="center" wrapText="1"/>
    </xf>
    <xf numFmtId="0" fontId="6" fillId="0" borderId="186" xfId="71" applyFont="1" applyFill="1" applyBorder="1" applyAlignment="1">
      <alignment horizontal="center" vertical="center" wrapText="1"/>
    </xf>
    <xf numFmtId="0" fontId="6" fillId="0" borderId="42" xfId="71" applyFont="1" applyFill="1" applyBorder="1" applyAlignment="1">
      <alignment horizontal="center" vertical="center"/>
    </xf>
    <xf numFmtId="0" fontId="6" fillId="0" borderId="13" xfId="71" applyFont="1" applyFill="1" applyBorder="1" applyAlignment="1">
      <alignment horizontal="center" vertical="center"/>
    </xf>
    <xf numFmtId="0" fontId="6" fillId="0" borderId="3" xfId="71" applyFont="1" applyFill="1" applyBorder="1" applyAlignment="1">
      <alignment horizontal="center" vertical="center"/>
    </xf>
    <xf numFmtId="0" fontId="46" fillId="0" borderId="0" xfId="71" applyFont="1" applyFill="1" applyAlignment="1">
      <alignment horizontal="left" vertical="center" wrapText="1"/>
    </xf>
    <xf numFmtId="0" fontId="9" fillId="0" borderId="0" xfId="71" applyFont="1" applyFill="1" applyBorder="1" applyAlignment="1">
      <alignment horizontal="center" vertical="center"/>
    </xf>
    <xf numFmtId="0" fontId="9" fillId="0" borderId="0" xfId="71" applyFont="1" applyFill="1" applyBorder="1" applyAlignment="1">
      <alignment horizontal="center" vertical="center" wrapText="1"/>
    </xf>
    <xf numFmtId="0" fontId="36" fillId="0" borderId="0" xfId="71" applyFont="1" applyFill="1" applyAlignment="1">
      <alignment horizontal="center" vertical="center" wrapText="1"/>
    </xf>
    <xf numFmtId="0" fontId="6" fillId="0" borderId="42" xfId="71" applyFont="1" applyFill="1" applyBorder="1" applyAlignment="1" applyProtection="1">
      <alignment horizontal="center" vertical="center"/>
      <protection hidden="1"/>
    </xf>
    <xf numFmtId="0" fontId="6" fillId="0" borderId="13" xfId="71" applyFont="1" applyFill="1" applyBorder="1" applyAlignment="1" applyProtection="1">
      <alignment horizontal="center" vertical="center"/>
      <protection hidden="1"/>
    </xf>
    <xf numFmtId="0" fontId="6" fillId="0" borderId="3" xfId="71" applyFont="1" applyFill="1" applyBorder="1" applyAlignment="1" applyProtection="1">
      <alignment horizontal="center" vertical="center"/>
      <protection hidden="1"/>
    </xf>
    <xf numFmtId="0" fontId="9" fillId="0" borderId="224" xfId="71" applyFont="1" applyFill="1" applyBorder="1" applyAlignment="1">
      <alignment horizontal="right" vertical="center"/>
    </xf>
    <xf numFmtId="0" fontId="9" fillId="0" borderId="42" xfId="71" applyFont="1" applyFill="1" applyBorder="1" applyAlignment="1">
      <alignment vertical="center" wrapText="1"/>
    </xf>
    <xf numFmtId="0" fontId="26" fillId="0" borderId="4" xfId="71" applyFont="1" applyFill="1" applyBorder="1" applyAlignment="1">
      <alignment horizontal="left" vertical="center" wrapText="1"/>
    </xf>
    <xf numFmtId="0" fontId="6" fillId="0" borderId="224" xfId="71" applyFont="1" applyFill="1" applyBorder="1" applyAlignment="1">
      <alignment horizontal="right" vertical="center"/>
    </xf>
    <xf numFmtId="0" fontId="9" fillId="0" borderId="42" xfId="71" applyFont="1" applyFill="1" applyBorder="1" applyAlignment="1">
      <alignment horizontal="left" vertical="center" wrapText="1"/>
    </xf>
    <xf numFmtId="0" fontId="37" fillId="0" borderId="0" xfId="71" applyFont="1" applyFill="1" applyAlignment="1">
      <alignment horizontal="center" vertical="center"/>
    </xf>
    <xf numFmtId="0" fontId="35" fillId="0" borderId="42" xfId="71" applyFont="1" applyFill="1" applyBorder="1" applyAlignment="1">
      <alignment horizontal="center" vertical="center"/>
    </xf>
    <xf numFmtId="0" fontId="35" fillId="0" borderId="13" xfId="71" applyFont="1" applyFill="1" applyBorder="1" applyAlignment="1">
      <alignment horizontal="center" vertical="center"/>
    </xf>
    <xf numFmtId="0" fontId="35" fillId="0" borderId="3" xfId="71" applyFont="1" applyFill="1" applyBorder="1" applyAlignment="1">
      <alignment horizontal="center" vertical="center"/>
    </xf>
    <xf numFmtId="0" fontId="35" fillId="4" borderId="42" xfId="71" applyFont="1" applyFill="1" applyBorder="1" applyAlignment="1" applyProtection="1">
      <alignment horizontal="center" vertical="center"/>
      <protection locked="0"/>
    </xf>
    <xf numFmtId="0" fontId="35" fillId="4" borderId="13" xfId="71" applyFont="1" applyFill="1" applyBorder="1" applyAlignment="1" applyProtection="1">
      <alignment horizontal="center" vertical="center"/>
      <protection locked="0"/>
    </xf>
    <xf numFmtId="0" fontId="35" fillId="4" borderId="3" xfId="71" applyFont="1" applyFill="1" applyBorder="1" applyAlignment="1" applyProtection="1">
      <alignment horizontal="center" vertical="center"/>
      <protection locked="0"/>
    </xf>
    <xf numFmtId="0" fontId="35" fillId="0" borderId="43" xfId="71" applyFont="1" applyFill="1" applyBorder="1" applyAlignment="1">
      <alignment horizontal="center" vertical="center" textRotation="255"/>
    </xf>
    <xf numFmtId="0" fontId="35" fillId="0" borderId="89" xfId="71" applyFont="1" applyFill="1" applyBorder="1" applyAlignment="1">
      <alignment horizontal="center" vertical="center" textRotation="255"/>
    </xf>
    <xf numFmtId="0" fontId="35" fillId="0" borderId="51" xfId="71" applyFont="1" applyFill="1" applyBorder="1" applyAlignment="1">
      <alignment horizontal="center" vertical="center" textRotation="255"/>
    </xf>
    <xf numFmtId="0" fontId="35" fillId="0" borderId="15" xfId="71" applyFont="1" applyFill="1" applyBorder="1" applyAlignment="1">
      <alignment horizontal="left" vertical="top" wrapText="1"/>
    </xf>
    <xf numFmtId="0" fontId="35" fillId="0" borderId="13" xfId="71" applyFont="1" applyFill="1" applyBorder="1" applyAlignment="1">
      <alignment horizontal="left" vertical="center" wrapText="1"/>
    </xf>
    <xf numFmtId="0" fontId="38" fillId="0" borderId="0" xfId="71" applyFont="1" applyFill="1" applyBorder="1" applyAlignment="1">
      <alignment horizontal="left" vertical="center" shrinkToFit="1"/>
    </xf>
    <xf numFmtId="0" fontId="6" fillId="0" borderId="0" xfId="71" applyFont="1" applyFill="1" applyBorder="1" applyAlignment="1">
      <alignment horizontal="left" vertical="center" shrinkToFit="1"/>
    </xf>
    <xf numFmtId="0" fontId="6" fillId="0" borderId="36" xfId="71" applyFont="1" applyFill="1" applyBorder="1" applyAlignment="1">
      <alignment horizontal="left" vertical="center" shrinkToFit="1"/>
    </xf>
  </cellXfs>
  <cellStyles count="74">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パーセント" xfId="28" builtinId="5"/>
    <cellStyle name="ハイパーリンク" xfId="29" builtinId="8"/>
    <cellStyle name="メモ" xfId="30" builtinId="10" customBuiltin="1"/>
    <cellStyle name="リンク セル" xfId="31" builtinId="24" customBuiltin="1"/>
    <cellStyle name="悪い" xfId="32" builtinId="27" customBuiltin="1"/>
    <cellStyle name="計算" xfId="33" builtinId="22" customBuiltin="1"/>
    <cellStyle name="警告文" xfId="34" builtinId="11" customBuiltin="1"/>
    <cellStyle name="桁区切り" xfId="72" builtinId="6"/>
    <cellStyle name="桁区切り 2" xfId="35"/>
    <cellStyle name="見出し 1" xfId="36" builtinId="16" customBuiltin="1"/>
    <cellStyle name="見出し 2" xfId="37" builtinId="17" customBuiltin="1"/>
    <cellStyle name="見出し 3" xfId="38" builtinId="18" customBuiltin="1"/>
    <cellStyle name="見出し 4" xfId="39" builtinId="19" customBuiltin="1"/>
    <cellStyle name="集計" xfId="40" builtinId="25" customBuiltin="1"/>
    <cellStyle name="出力" xfId="41" builtinId="21" customBuiltin="1"/>
    <cellStyle name="説明文" xfId="42" builtinId="53" customBuiltin="1"/>
    <cellStyle name="通貨" xfId="43" builtinId="7"/>
    <cellStyle name="通貨 2" xfId="44"/>
    <cellStyle name="入力" xfId="45" builtinId="20" customBuiltin="1"/>
    <cellStyle name="標準" xfId="0" builtinId="0"/>
    <cellStyle name="標準 2" xfId="46"/>
    <cellStyle name="標準 2 2" xfId="47"/>
    <cellStyle name="標準 3" xfId="48"/>
    <cellStyle name="標準 4" xfId="49"/>
    <cellStyle name="標準 5" xfId="50"/>
    <cellStyle name="標準 6" xfId="51"/>
    <cellStyle name="標準 7" xfId="52"/>
    <cellStyle name="標準 8" xfId="53"/>
    <cellStyle name="標準_（１月見直し提出版）平均障害程度区分等算出シート" xfId="54"/>
    <cellStyle name="標準_（１月見直し提出版）平均障害程度区分等算出シート 2" xfId="55"/>
    <cellStyle name="標準_【届出様式②合体版】 2" xfId="56"/>
    <cellStyle name="標準_【届出様式②合体版】 2 2" xfId="71"/>
    <cellStyle name="標準_10月以降の届出様式（ＧＨＣＨ対象　新規申請仕様） 2" xfId="57"/>
    <cellStyle name="標準_③20070713ＱＡ【システム関係】別添２・参考 2" xfId="58"/>
    <cellStyle name="標準_③-２加算様式（就労）_③20070713ＱＡ【システム関係】別添２・参考 2" xfId="59"/>
    <cellStyle name="標準_③-２加算様式（就労）_くりた作成分(１０月提示）指定申請関係様式（案）改訂版_（4月見直し提出版）平均障害程度区分等算出シート 2 2" xfId="60"/>
    <cellStyle name="標準_③-２加算様式（就労）_くりた作成分(１０月提示）指定申請関係様式（案）改訂版_H19.2体制届出見直した8シート" xfId="61"/>
    <cellStyle name="標準_③-２加算様式（就労）_くりた作成分(１０月提示）指定申請関係様式（案）改訂版_H19.2体制届出見直した8シート 2" xfId="62"/>
    <cellStyle name="標準_③-２加算様式（就労）_くりた作成分(１０月提示）指定申請関係様式（案）改訂版_算出シート4、5" xfId="63"/>
    <cellStyle name="標準_③-２加算様式（就労）_くりた作成分(１０月提示）指定申請関係様式（案）改訂版_算出シート4、5 2" xfId="64"/>
    <cellStyle name="標準_③-２加算様式（就労）_遠山作成分(１０月提示）指定申請関係様式（案）改訂版" xfId="65"/>
    <cellStyle name="標準_③-２加算様式（就労）_遠山作成分(１０月提示）指定申請関係様式（案）改訂版 2" xfId="66"/>
    <cellStyle name="標準_算出シート3 2 2" xfId="67"/>
    <cellStyle name="標準_総括表を変更しました（６／２３）" xfId="73"/>
    <cellStyle name="標準_総括表を変更しました（６／２３） 2" xfId="68"/>
    <cellStyle name="標準_届出様式②（別紙5～28） 2" xfId="69"/>
    <cellStyle name="良い" xfId="70" builtinId="26" customBuiltin="1"/>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4.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3.xml"/><Relationship Id="rId33"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externalLink" Target="externalLinks/externalLink7.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2.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1.xml"/><Relationship Id="rId28" Type="http://schemas.openxmlformats.org/officeDocument/2006/relationships/externalLink" Target="externalLinks/externalLink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externalLink" Target="externalLinks/externalLink5.xml"/><Relationship Id="rId30" Type="http://schemas.openxmlformats.org/officeDocument/2006/relationships/theme" Target="theme/theme1.xml"/><Relationship Id="rId8" Type="http://schemas.openxmlformats.org/officeDocument/2006/relationships/worksheet" Target="worksheets/sheet8.xml"/></Relationships>
</file>

<file path=xl/ctrlProps/ctrlProp1.xml><?xml version="1.0" encoding="utf-8"?>
<formControlPr xmlns="http://schemas.microsoft.com/office/spreadsheetml/2009/9/main" objectType="Radio" checked="Checked" firstButton="1" fmlaLink="AD7" lockText="1" noThreeD="1"/>
</file>

<file path=xl/ctrlProps/ctrlProp2.xml><?xml version="1.0" encoding="utf-8"?>
<formControlPr xmlns="http://schemas.microsoft.com/office/spreadsheetml/2009/9/main" objectType="Radio" lockText="1" noThreeD="1"/>
</file>

<file path=xl/ctrlProps/ctrlProp3.xml><?xml version="1.0" encoding="utf-8"?>
<formControlPr xmlns="http://schemas.microsoft.com/office/spreadsheetml/2009/9/main" objectType="GBox" noThreeD="1"/>
</file>

<file path=xl/ctrlProps/ctrlProp4.xml><?xml version="1.0" encoding="utf-8"?>
<formControlPr xmlns="http://schemas.microsoft.com/office/spreadsheetml/2009/9/main" objectType="CheckBox" fmlaLink="$AD$7" lockText="1" noThreeD="1"/>
</file>

<file path=xl/ctrlProps/ctrlProp5.xml><?xml version="1.0" encoding="utf-8"?>
<formControlPr xmlns="http://schemas.microsoft.com/office/spreadsheetml/2009/9/main" objectType="Drop" dropStyle="combo" dx="26" fmlaLink="AD6" fmlaRange="$P$28:$P$33" noThreeD="1" sel="1" val="0"/>
</file>

<file path=xl/ctrlProps/ctrlProp6.xml><?xml version="1.0" encoding="utf-8"?>
<formControlPr xmlns="http://schemas.microsoft.com/office/spreadsheetml/2009/9/main" objectType="Radio" checked="Checked" firstButton="1" fmlaLink="$AC$6" lockText="1" noThreeD="1"/>
</file>

<file path=xl/ctrlProps/ctrlProp7.xml><?xml version="1.0" encoding="utf-8"?>
<formControlPr xmlns="http://schemas.microsoft.com/office/spreadsheetml/2009/9/main" objectType="Radio" lockText="1" noThreeD="1"/>
</file>

<file path=xl/ctrlProps/ctrlProp8.xml><?xml version="1.0" encoding="utf-8"?>
<formControlPr xmlns="http://schemas.microsoft.com/office/spreadsheetml/2009/9/main" objectType="Radio" firstButton="1" fmlaLink="$AE$8" lockText="1" noThreeD="1"/>
</file>

<file path=xl/ctrlProps/ctrlProp9.xml><?xml version="1.0" encoding="utf-8"?>
<formControlPr xmlns="http://schemas.microsoft.com/office/spreadsheetml/2009/9/main" objectType="Radio" checked="Checked" lockText="1" noThreeD="1"/>
</file>

<file path=xl/ctrlProps/ctrlProp10.xml><?xml version="1.0" encoding="utf-8"?>
<formControlPr xmlns="http://schemas.microsoft.com/office/spreadsheetml/2009/9/main" objectType="Radio" firstButton="1" fmlaLink="$AE$11" lockText="1" noThreeD="1"/>
</file>

<file path=xl/ctrlProps/ctrlProp11.xml><?xml version="1.0" encoding="utf-8"?>
<formControlPr xmlns="http://schemas.microsoft.com/office/spreadsheetml/2009/9/main" objectType="GBox" noThreeD="1"/>
</file>

<file path=xl/ctrlProps/ctrlProp12.xml><?xml version="1.0" encoding="utf-8"?>
<formControlPr xmlns="http://schemas.microsoft.com/office/spreadsheetml/2009/9/main" objectType="GBox" noThreeD="1"/>
</file>

<file path=xl/ctrlProps/ctrlProp13.xml><?xml version="1.0" encoding="utf-8"?>
<formControlPr xmlns="http://schemas.microsoft.com/office/spreadsheetml/2009/9/main" objectType="Radio" checked="Checked" lockText="1" noThreeD="1"/>
</file>

<file path=xl/ctrlProps/ctrlProp14.xml><?xml version="1.0" encoding="utf-8"?>
<formControlPr xmlns="http://schemas.microsoft.com/office/spreadsheetml/2009/9/main" objectType="Radio" firstButton="1" fmlaLink="$AE$16" lockText="1" noThreeD="1"/>
</file>

<file path=xl/ctrlProps/ctrlProp15.xml><?xml version="1.0" encoding="utf-8"?>
<formControlPr xmlns="http://schemas.microsoft.com/office/spreadsheetml/2009/9/main" objectType="Radio" checked="Checked" lockText="1" noThreeD="1"/>
</file>

<file path=xl/ctrlProps/ctrlProp16.xml><?xml version="1.0" encoding="utf-8"?>
<formControlPr xmlns="http://schemas.microsoft.com/office/spreadsheetml/2009/9/main" objectType="Radio" firstButton="1" fmlaLink="$AE$20" lockText="1" noThreeD="1"/>
</file>

<file path=xl/ctrlProps/ctrlProp17.xml><?xml version="1.0" encoding="utf-8"?>
<formControlPr xmlns="http://schemas.microsoft.com/office/spreadsheetml/2009/9/main" objectType="Radio" firstButton="1" fmlaLink="$AE$53" lockText="1" noThreeD="1"/>
</file>

<file path=xl/ctrlProps/ctrlProp18.xml><?xml version="1.0" encoding="utf-8"?>
<formControlPr xmlns="http://schemas.microsoft.com/office/spreadsheetml/2009/9/main" objectType="Radio" checked="Checked" lockText="1" noThreeD="1"/>
</file>

<file path=xl/ctrlProps/ctrlProp19.xml><?xml version="1.0" encoding="utf-8"?>
<formControlPr xmlns="http://schemas.microsoft.com/office/spreadsheetml/2009/9/main" objectType="Radio" checked="Checked" lockText="1" noThreeD="1"/>
</file>

<file path=xl/ctrlProps/ctrlProp20.xml><?xml version="1.0" encoding="utf-8"?>
<formControlPr xmlns="http://schemas.microsoft.com/office/spreadsheetml/2009/9/main" objectType="GBox" noThreeD="1"/>
</file>

<file path=xl/ctrlProps/ctrlProp21.xml><?xml version="1.0" encoding="utf-8"?>
<formControlPr xmlns="http://schemas.microsoft.com/office/spreadsheetml/2009/9/main" objectType="GBox" noThreeD="1"/>
</file>

<file path=xl/ctrlProps/ctrlProp22.xml><?xml version="1.0" encoding="utf-8"?>
<formControlPr xmlns="http://schemas.microsoft.com/office/spreadsheetml/2009/9/main" objectType="GBox" noThreeD="1"/>
</file>

<file path=xl/ctrlProps/ctrlProp23.xml><?xml version="1.0" encoding="utf-8"?>
<formControlPr xmlns="http://schemas.microsoft.com/office/spreadsheetml/2009/9/main" objectType="GBox" noThreeD="1"/>
</file>

<file path=xl/ctrlProps/ctrlProp24.xml><?xml version="1.0" encoding="utf-8"?>
<formControlPr xmlns="http://schemas.microsoft.com/office/spreadsheetml/2009/9/main" objectType="Radio" firstButton="1" fmlaLink="$AE$14" lockText="1" noThreeD="1"/>
</file>

<file path=xl/ctrlProps/ctrlProp25.xml><?xml version="1.0" encoding="utf-8"?>
<formControlPr xmlns="http://schemas.microsoft.com/office/spreadsheetml/2009/9/main" objectType="Radio" checked="Checked" lockText="1" noThreeD="1"/>
</file>

<file path=xl/ctrlProps/ctrlProp26.xml><?xml version="1.0" encoding="utf-8"?>
<formControlPr xmlns="http://schemas.microsoft.com/office/spreadsheetml/2009/9/main" objectType="Radio" firstButton="1" fmlaLink="$AE$18" lockText="1" noThreeD="1"/>
</file>

<file path=xl/ctrlProps/ctrlProp27.xml><?xml version="1.0" encoding="utf-8"?>
<formControlPr xmlns="http://schemas.microsoft.com/office/spreadsheetml/2009/9/main" objectType="Radio" checked="Checked" lockText="1" noThreeD="1"/>
</file>

<file path=xl/ctrlProps/ctrlProp28.xml><?xml version="1.0" encoding="utf-8"?>
<formControlPr xmlns="http://schemas.microsoft.com/office/spreadsheetml/2009/9/main" objectType="GBox" noThreeD="1"/>
</file>

<file path=xl/ctrlProps/ctrlProp29.xml><?xml version="1.0" encoding="utf-8"?>
<formControlPr xmlns="http://schemas.microsoft.com/office/spreadsheetml/2009/9/main" objectType="Radio" firstButton="1" fmlaLink="$AE$35" lockText="1" noThreeD="1"/>
</file>

<file path=xl/ctrlProps/ctrlProp30.xml><?xml version="1.0" encoding="utf-8"?>
<formControlPr xmlns="http://schemas.microsoft.com/office/spreadsheetml/2009/9/main" objectType="Radio" checked="Checked" lockText="1" noThreeD="1"/>
</file>

<file path=xl/ctrlProps/ctrlProp31.xml><?xml version="1.0" encoding="utf-8"?>
<formControlPr xmlns="http://schemas.microsoft.com/office/spreadsheetml/2009/9/main" objectType="GBox" noThreeD="1"/>
</file>

<file path=xl/ctrlProps/ctrlProp32.xml><?xml version="1.0" encoding="utf-8"?>
<formControlPr xmlns="http://schemas.microsoft.com/office/spreadsheetml/2009/9/main" objectType="Radio" firstButton="1" fmlaLink="$AE$9" lockText="1" noThreeD="1"/>
</file>

<file path=xl/ctrlProps/ctrlProp33.xml><?xml version="1.0" encoding="utf-8"?>
<formControlPr xmlns="http://schemas.microsoft.com/office/spreadsheetml/2009/9/main" objectType="Radio" checked="Checked" lockText="1" noThreeD="1"/>
</file>

<file path=xl/ctrlProps/ctrlProp34.xml><?xml version="1.0" encoding="utf-8"?>
<formControlPr xmlns="http://schemas.microsoft.com/office/spreadsheetml/2009/9/main" objectType="GBox" noThreeD="1"/>
</file>

<file path=xl/ctrlProps/ctrlProp35.xml><?xml version="1.0" encoding="utf-8"?>
<formControlPr xmlns="http://schemas.microsoft.com/office/spreadsheetml/2009/9/main" objectType="Radio" firstButton="1" fmlaLink="$AE$56" lockText="1" noThreeD="1"/>
</file>

<file path=xl/ctrlProps/ctrlProp36.xml><?xml version="1.0" encoding="utf-8"?>
<formControlPr xmlns="http://schemas.microsoft.com/office/spreadsheetml/2009/9/main" objectType="Radio" checked="Checked" lockText="1" noThreeD="1"/>
</file>

<file path=xl/ctrlProps/ctrlProp37.xml><?xml version="1.0" encoding="utf-8"?>
<formControlPr xmlns="http://schemas.microsoft.com/office/spreadsheetml/2009/9/main" objectType="Radio" firstButton="1" fmlaLink="$AE$7" lockText="1" noThreeD="1"/>
</file>

<file path=xl/ctrlProps/ctrlProp38.xml><?xml version="1.0" encoding="utf-8"?>
<formControlPr xmlns="http://schemas.microsoft.com/office/spreadsheetml/2009/9/main" objectType="Radio" checked="Checked" lockText="1" noThreeD="1"/>
</file>

<file path=xl/ctrlProps/ctrlProp39.xml><?xml version="1.0" encoding="utf-8"?>
<formControlPr xmlns="http://schemas.microsoft.com/office/spreadsheetml/2009/9/main" objectType="Radio" firstButton="1" fmlaLink="$AE$9" lockText="1" noThreeD="1"/>
</file>

<file path=xl/ctrlProps/ctrlProp40.xml><?xml version="1.0" encoding="utf-8"?>
<formControlPr xmlns="http://schemas.microsoft.com/office/spreadsheetml/2009/9/main" objectType="GBox" noThreeD="1"/>
</file>

<file path=xl/ctrlProps/ctrlProp41.xml><?xml version="1.0" encoding="utf-8"?>
<formControlPr xmlns="http://schemas.microsoft.com/office/spreadsheetml/2009/9/main" objectType="GBox" noThreeD="1"/>
</file>

<file path=xl/ctrlProps/ctrlProp42.xml><?xml version="1.0" encoding="utf-8"?>
<formControlPr xmlns="http://schemas.microsoft.com/office/spreadsheetml/2009/9/main" objectType="Radio" checked="Checked" lockText="1" noThreeD="1"/>
</file>

<file path=xl/ctrlProps/ctrlProp43.xml><?xml version="1.0" encoding="utf-8"?>
<formControlPr xmlns="http://schemas.microsoft.com/office/spreadsheetml/2009/9/main" objectType="Radio" firstButton="1" fmlaLink="$AE$14" lockText="1" noThreeD="1"/>
</file>

<file path=xl/ctrlProps/ctrlProp44.xml><?xml version="1.0" encoding="utf-8"?>
<formControlPr xmlns="http://schemas.microsoft.com/office/spreadsheetml/2009/9/main" objectType="Radio" checked="Checked" lockText="1" noThreeD="1"/>
</file>

<file path=xl/ctrlProps/ctrlProp45.xml><?xml version="1.0" encoding="utf-8"?>
<formControlPr xmlns="http://schemas.microsoft.com/office/spreadsheetml/2009/9/main" objectType="Radio" firstButton="1" fmlaLink="$AE$18" lockText="1" noThreeD="1"/>
</file>

<file path=xl/ctrlProps/ctrlProp46.xml><?xml version="1.0" encoding="utf-8"?>
<formControlPr xmlns="http://schemas.microsoft.com/office/spreadsheetml/2009/9/main" objectType="Radio" firstButton="1" fmlaLink="$AD$33" lockText="1" noThreeD="1"/>
</file>

<file path=xl/ctrlProps/ctrlProp47.xml><?xml version="1.0" encoding="utf-8"?>
<formControlPr xmlns="http://schemas.microsoft.com/office/spreadsheetml/2009/9/main" objectType="Radio" firstButton="1" fmlaLink="$AE$45" lockText="1" noThreeD="1"/>
</file>

<file path=xl/ctrlProps/ctrlProp48.xml><?xml version="1.0" encoding="utf-8"?>
<formControlPr xmlns="http://schemas.microsoft.com/office/spreadsheetml/2009/9/main" objectType="Radio" checked="Checked" lockText="1" noThreeD="1"/>
</file>

<file path=xl/ctrlProps/ctrlProp49.xml><?xml version="1.0" encoding="utf-8"?>
<formControlPr xmlns="http://schemas.microsoft.com/office/spreadsheetml/2009/9/main" objectType="Radio" checked="Checked" lockText="1" noThreeD="1"/>
</file>

<file path=xl/ctrlProps/ctrlProp50.xml><?xml version="1.0" encoding="utf-8"?>
<formControlPr xmlns="http://schemas.microsoft.com/office/spreadsheetml/2009/9/main" objectType="Radio" checked="Checked" lockText="1" noThreeD="1"/>
</file>

<file path=xl/ctrlProps/ctrlProp51.xml><?xml version="1.0" encoding="utf-8"?>
<formControlPr xmlns="http://schemas.microsoft.com/office/spreadsheetml/2009/9/main" objectType="GBox" noThreeD="1"/>
</file>

<file path=xl/ctrlProps/ctrlProp52.xml><?xml version="1.0" encoding="utf-8"?>
<formControlPr xmlns="http://schemas.microsoft.com/office/spreadsheetml/2009/9/main" objectType="GBox" noThreeD="1"/>
</file>

<file path=xl/ctrlProps/ctrlProp53.xml><?xml version="1.0" encoding="utf-8"?>
<formControlPr xmlns="http://schemas.microsoft.com/office/spreadsheetml/2009/9/main" objectType="GBox" noThreeD="1"/>
</file>

<file path=xl/ctrlProps/ctrlProp54.xml><?xml version="1.0" encoding="utf-8"?>
<formControlPr xmlns="http://schemas.microsoft.com/office/spreadsheetml/2009/9/main" objectType="GBox" noThreeD="1"/>
</file>

<file path=xl/ctrlProps/ctrlProp55.xml><?xml version="1.0" encoding="utf-8"?>
<formControlPr xmlns="http://schemas.microsoft.com/office/spreadsheetml/2009/9/main" objectType="GBox" noThreeD="1"/>
</file>

<file path=xl/ctrlProps/ctrlProp56.xml><?xml version="1.0" encoding="utf-8"?>
<formControlPr xmlns="http://schemas.microsoft.com/office/spreadsheetml/2009/9/main" objectType="Radio" firstButton="1" fmlaLink="$AE$12" lockText="1" noThreeD="1"/>
</file>

<file path=xl/ctrlProps/ctrlProp57.xml><?xml version="1.0" encoding="utf-8"?>
<formControlPr xmlns="http://schemas.microsoft.com/office/spreadsheetml/2009/9/main" objectType="Radio" checked="Checked" lockText="1" noThreeD="1"/>
</file>

<file path=xl/ctrlProps/ctrlProp58.xml><?xml version="1.0" encoding="utf-8"?>
<formControlPr xmlns="http://schemas.microsoft.com/office/spreadsheetml/2009/9/main" objectType="Radio" firstButton="1" fmlaLink="$AE$16" lockText="1" noThreeD="1"/>
</file>

<file path=xl/ctrlProps/ctrlProp59.xml><?xml version="1.0" encoding="utf-8"?>
<formControlPr xmlns="http://schemas.microsoft.com/office/spreadsheetml/2009/9/main" objectType="Radio" checked="Checked" lockText="1" noThreeD="1"/>
</file>

<file path=xl/ctrlProps/ctrlProp60.xml><?xml version="1.0" encoding="utf-8"?>
<formControlPr xmlns="http://schemas.microsoft.com/office/spreadsheetml/2009/9/main" objectType="Radio" firstButton="1" fmlaLink="$AE$20" lockText="1" noThreeD="1"/>
</file>

<file path=xl/ctrlProps/ctrlProp61.xml><?xml version="1.0" encoding="utf-8"?>
<formControlPr xmlns="http://schemas.microsoft.com/office/spreadsheetml/2009/9/main" objectType="Radio" checked="Checked" lockText="1" noThreeD="1"/>
</file>

<file path=xl/ctrlProps/ctrlProp62.xml><?xml version="1.0" encoding="utf-8"?>
<formControlPr xmlns="http://schemas.microsoft.com/office/spreadsheetml/2009/9/main" objectType="GBox" noThreeD="1"/>
</file>

<file path=xl/ctrlProps/ctrlProp63.xml><?xml version="1.0" encoding="utf-8"?>
<formControlPr xmlns="http://schemas.microsoft.com/office/spreadsheetml/2009/9/main" objectType="Radio" firstButton="1" fmlaLink="$AE$8" lockText="1" noThreeD="1"/>
</file>

<file path=xl/ctrlProps/ctrlProp64.xml><?xml version="1.0" encoding="utf-8"?>
<formControlPr xmlns="http://schemas.microsoft.com/office/spreadsheetml/2009/9/main" objectType="Radio" checked="Checked" lockText="1" noThreeD="1"/>
</file>

<file path=xl/ctrlProps/ctrlProp65.xml><?xml version="1.0" encoding="utf-8"?>
<formControlPr xmlns="http://schemas.microsoft.com/office/spreadsheetml/2009/9/main" objectType="Radio" firstButton="1" fmlaLink="$AE$11" lockText="1" noThreeD="1"/>
</file>

<file path=xl/ctrlProps/ctrlProp66.xml><?xml version="1.0" encoding="utf-8"?>
<formControlPr xmlns="http://schemas.microsoft.com/office/spreadsheetml/2009/9/main" objectType="GBox" noThreeD="1"/>
</file>

<file path=xl/ctrlProps/ctrlProp67.xml><?xml version="1.0" encoding="utf-8"?>
<formControlPr xmlns="http://schemas.microsoft.com/office/spreadsheetml/2009/9/main" objectType="GBox" noThreeD="1"/>
</file>

<file path=xl/ctrlProps/ctrlProp68.xml><?xml version="1.0" encoding="utf-8"?>
<formControlPr xmlns="http://schemas.microsoft.com/office/spreadsheetml/2009/9/main" objectType="Radio" checked="Checked" lockText="1" noThreeD="1"/>
</file>

<file path=xl/ctrlProps/ctrlProp69.xml><?xml version="1.0" encoding="utf-8"?>
<formControlPr xmlns="http://schemas.microsoft.com/office/spreadsheetml/2009/9/main" objectType="Radio" firstButton="1" fmlaLink="$AE$16" lockText="1" noThreeD="1"/>
</file>

<file path=xl/ctrlProps/ctrlProp70.xml><?xml version="1.0" encoding="utf-8"?>
<formControlPr xmlns="http://schemas.microsoft.com/office/spreadsheetml/2009/9/main" objectType="Radio" checked="Checked" lockText="1" noThreeD="1"/>
</file>

<file path=xl/ctrlProps/ctrlProp71.xml><?xml version="1.0" encoding="utf-8"?>
<formControlPr xmlns="http://schemas.microsoft.com/office/spreadsheetml/2009/9/main" objectType="Radio" firstButton="1" fmlaLink="$AE$20" lockText="1" noThreeD="1"/>
</file>

<file path=xl/ctrlProps/ctrlProp72.xml><?xml version="1.0" encoding="utf-8"?>
<formControlPr xmlns="http://schemas.microsoft.com/office/spreadsheetml/2009/9/main" objectType="Radio" firstButton="1" fmlaLink="$AE$53" lockText="1" noThreeD="1"/>
</file>

<file path=xl/ctrlProps/ctrlProp73.xml><?xml version="1.0" encoding="utf-8"?>
<formControlPr xmlns="http://schemas.microsoft.com/office/spreadsheetml/2009/9/main" objectType="Radio" checked="Checked" lockText="1" noThreeD="1"/>
</file>

<file path=xl/ctrlProps/ctrlProp74.xml><?xml version="1.0" encoding="utf-8"?>
<formControlPr xmlns="http://schemas.microsoft.com/office/spreadsheetml/2009/9/main" objectType="Radio" checked="Checked" lockText="1" noThreeD="1"/>
</file>

<file path=xl/ctrlProps/ctrlProp75.xml><?xml version="1.0" encoding="utf-8"?>
<formControlPr xmlns="http://schemas.microsoft.com/office/spreadsheetml/2009/9/main" objectType="GBox" noThreeD="1"/>
</file>

<file path=xl/ctrlProps/ctrlProp76.xml><?xml version="1.0" encoding="utf-8"?>
<formControlPr xmlns="http://schemas.microsoft.com/office/spreadsheetml/2009/9/main" objectType="GBox" noThreeD="1"/>
</file>

<file path=xl/ctrlProps/ctrlProp77.xml><?xml version="1.0" encoding="utf-8"?>
<formControlPr xmlns="http://schemas.microsoft.com/office/spreadsheetml/2009/9/main" objectType="GBox" noThreeD="1"/>
</file>

<file path=xl/ctrlProps/ctrlProp78.xml><?xml version="1.0" encoding="utf-8"?>
<formControlPr xmlns="http://schemas.microsoft.com/office/spreadsheetml/2009/9/main" objectType="GBox" noThreeD="1"/>
</file>

<file path=xl/ctrlProps/ctrlProp79.xml><?xml version="1.0" encoding="utf-8"?>
<formControlPr xmlns="http://schemas.microsoft.com/office/spreadsheetml/2009/9/main" objectType="Radio" firstButton="1" fmlaLink="$AE$14" lockText="1" noThreeD="1"/>
</file>

<file path=xl/ctrlProps/ctrlProp80.xml><?xml version="1.0" encoding="utf-8"?>
<formControlPr xmlns="http://schemas.microsoft.com/office/spreadsheetml/2009/9/main" objectType="Radio" checked="Checked" lockText="1" noThreeD="1"/>
</file>

<file path=xl/ctrlProps/ctrlProp81.xml><?xml version="1.0" encoding="utf-8"?>
<formControlPr xmlns="http://schemas.microsoft.com/office/spreadsheetml/2009/9/main" objectType="Radio" firstButton="1" fmlaLink="$AE$18" lockText="1" noThreeD="1"/>
</file>

<file path=xl/ctrlProps/ctrlProp82.xml><?xml version="1.0" encoding="utf-8"?>
<formControlPr xmlns="http://schemas.microsoft.com/office/spreadsheetml/2009/9/main" objectType="Radio" checked="Checked" lockText="1" noThreeD="1"/>
</file>

<file path=xl/ctrlProps/ctrlProp83.xml><?xml version="1.0" encoding="utf-8"?>
<formControlPr xmlns="http://schemas.microsoft.com/office/spreadsheetml/2009/9/main" objectType="GBox" noThreeD="1"/>
</file>

<file path=xl/ctrlProps/ctrlProp84.xml><?xml version="1.0" encoding="utf-8"?>
<formControlPr xmlns="http://schemas.microsoft.com/office/spreadsheetml/2009/9/main" objectType="Radio" firstButton="1" fmlaLink="$AE$35" lockText="1" noThreeD="1"/>
</file>

<file path=xl/ctrlProps/ctrlProp85.xml><?xml version="1.0" encoding="utf-8"?>
<formControlPr xmlns="http://schemas.microsoft.com/office/spreadsheetml/2009/9/main" objectType="Radio" checked="Checked" lockText="1" noThreeD="1"/>
</file>

<file path=xl/ctrlProps/ctrlProp86.xml><?xml version="1.0" encoding="utf-8"?>
<formControlPr xmlns="http://schemas.microsoft.com/office/spreadsheetml/2009/9/main" objectType="GBox" noThreeD="1"/>
</file>

<file path=xl/ctrlProps/ctrlProp87.xml><?xml version="1.0" encoding="utf-8"?>
<formControlPr xmlns="http://schemas.microsoft.com/office/spreadsheetml/2009/9/main" objectType="Radio" firstButton="1" fmlaLink="$AE$9" lockText="1" noThreeD="1"/>
</file>

<file path=xl/ctrlProps/ctrlProp88.xml><?xml version="1.0" encoding="utf-8"?>
<formControlPr xmlns="http://schemas.microsoft.com/office/spreadsheetml/2009/9/main" objectType="Radio" checked="Checked" lockText="1" noThreeD="1"/>
</file>

<file path=xl/ctrlProps/ctrlProp89.xml><?xml version="1.0" encoding="utf-8"?>
<formControlPr xmlns="http://schemas.microsoft.com/office/spreadsheetml/2009/9/main" objectType="GBox" noThreeD="1"/>
</file>

<file path=xl/ctrlProps/ctrlProp90.xml><?xml version="1.0" encoding="utf-8"?>
<formControlPr xmlns="http://schemas.microsoft.com/office/spreadsheetml/2009/9/main" objectType="Radio" firstButton="1" fmlaLink="$AE$56" lockText="1" noThreeD="1"/>
</file>

<file path=xl/ctrlProps/ctrlProp91.xml><?xml version="1.0" encoding="utf-8"?>
<formControlPr xmlns="http://schemas.microsoft.com/office/spreadsheetml/2009/9/main" objectType="Radio" checked="Checked" lockText="1" noThreeD="1"/>
</file>

<file path=xl/ctrlProps/ctrlProp92.xml><?xml version="1.0" encoding="utf-8"?>
<formControlPr xmlns="http://schemas.microsoft.com/office/spreadsheetml/2009/9/main" objectType="Radio" firstButton="1" fmlaLink="$AE$8" lockText="1" noThreeD="1"/>
</file>

<file path=xl/ctrlProps/ctrlProp93.xml><?xml version="1.0" encoding="utf-8"?>
<formControlPr xmlns="http://schemas.microsoft.com/office/spreadsheetml/2009/9/main" objectType="Radio" checked="Checked" lockText="1" noThreeD="1"/>
</file>

<file path=xl/ctrlProps/ctrlProp94.xml><?xml version="1.0" encoding="utf-8"?>
<formControlPr xmlns="http://schemas.microsoft.com/office/spreadsheetml/2009/9/main" objectType="Radio" firstButton="1" fmlaLink="$AE$11" lockText="1" noThreeD="1"/>
</file>

<file path=xl/ctrlProps/ctrlProp95.xml><?xml version="1.0" encoding="utf-8"?>
<formControlPr xmlns="http://schemas.microsoft.com/office/spreadsheetml/2009/9/main" objectType="GBox" noThreeD="1"/>
</file>

<file path=xl/ctrlProps/ctrlProp96.xml><?xml version="1.0" encoding="utf-8"?>
<formControlPr xmlns="http://schemas.microsoft.com/office/spreadsheetml/2009/9/main" objectType="GBox" noThreeD="1"/>
</file>

<file path=xl/ctrlProps/ctrlProp97.xml><?xml version="1.0" encoding="utf-8"?>
<formControlPr xmlns="http://schemas.microsoft.com/office/spreadsheetml/2009/9/main" objectType="Radio" checked="Checked" lockText="1" noThreeD="1"/>
</file>

<file path=xl/ctrlProps/ctrlProp98.xml><?xml version="1.0" encoding="utf-8"?>
<formControlPr xmlns="http://schemas.microsoft.com/office/spreadsheetml/2009/9/main" objectType="Radio" firstButton="1" fmlaLink="$AE$16" lockText="1" noThreeD="1"/>
</file>

<file path=xl/ctrlProps/ctrlProp99.xml><?xml version="1.0" encoding="utf-8"?>
<formControlPr xmlns="http://schemas.microsoft.com/office/spreadsheetml/2009/9/main" objectType="Radio" checked="Checked" lockText="1" noThreeD="1"/>
</file>

<file path=xl/ctrlProps/ctrlProp100.xml><?xml version="1.0" encoding="utf-8"?>
<formControlPr xmlns="http://schemas.microsoft.com/office/spreadsheetml/2009/9/main" objectType="Radio" firstButton="1" fmlaLink="$AE$20" lockText="1" noThreeD="1"/>
</file>

<file path=xl/ctrlProps/ctrlProp101.xml><?xml version="1.0" encoding="utf-8"?>
<formControlPr xmlns="http://schemas.microsoft.com/office/spreadsheetml/2009/9/main" objectType="Radio" firstButton="1" fmlaLink="$AE$54" lockText="1" noThreeD="1"/>
</file>

<file path=xl/ctrlProps/ctrlProp102.xml><?xml version="1.0" encoding="utf-8"?>
<formControlPr xmlns="http://schemas.microsoft.com/office/spreadsheetml/2009/9/main" objectType="Radio" checked="Checked" lockText="1" noThreeD="1"/>
</file>

<file path=xl/ctrlProps/ctrlProp103.xml><?xml version="1.0" encoding="utf-8"?>
<formControlPr xmlns="http://schemas.microsoft.com/office/spreadsheetml/2009/9/main" objectType="Radio" checked="Checked" lockText="1" noThreeD="1"/>
</file>

<file path=xl/ctrlProps/ctrlProp104.xml><?xml version="1.0" encoding="utf-8"?>
<formControlPr xmlns="http://schemas.microsoft.com/office/spreadsheetml/2009/9/main" objectType="GBox" noThreeD="1"/>
</file>

<file path=xl/ctrlProps/ctrlProp105.xml><?xml version="1.0" encoding="utf-8"?>
<formControlPr xmlns="http://schemas.microsoft.com/office/spreadsheetml/2009/9/main" objectType="GBox" noThreeD="1"/>
</file>

<file path=xl/ctrlProps/ctrlProp106.xml><?xml version="1.0" encoding="utf-8"?>
<formControlPr xmlns="http://schemas.microsoft.com/office/spreadsheetml/2009/9/main" objectType="GBox" noThreeD="1"/>
</file>

<file path=xl/ctrlProps/ctrlProp107.xml><?xml version="1.0" encoding="utf-8"?>
<formControlPr xmlns="http://schemas.microsoft.com/office/spreadsheetml/2009/9/main" objectType="GBox" noThreeD="1"/>
</file>

<file path=xl/ctrlProps/ctrlProp108.xml><?xml version="1.0" encoding="utf-8"?>
<formControlPr xmlns="http://schemas.microsoft.com/office/spreadsheetml/2009/9/main" objectType="Radio" firstButton="1" fmlaLink="$AE$14" lockText="1" noThreeD="1"/>
</file>

<file path=xl/ctrlProps/ctrlProp109.xml><?xml version="1.0" encoding="utf-8"?>
<formControlPr xmlns="http://schemas.microsoft.com/office/spreadsheetml/2009/9/main" objectType="Radio" checked="Checked" lockText="1" noThreeD="1"/>
</file>

<file path=xl/ctrlProps/ctrlProp110.xml><?xml version="1.0" encoding="utf-8"?>
<formControlPr xmlns="http://schemas.microsoft.com/office/spreadsheetml/2009/9/main" objectType="Radio" firstButton="1" fmlaLink="$AE$18" lockText="1" noThreeD="1"/>
</file>

<file path=xl/ctrlProps/ctrlProp111.xml><?xml version="1.0" encoding="utf-8"?>
<formControlPr xmlns="http://schemas.microsoft.com/office/spreadsheetml/2009/9/main" objectType="Radio" checked="Checked" lockText="1" noThreeD="1"/>
</file>

<file path=xl/ctrlProps/ctrlProp112.xml><?xml version="1.0" encoding="utf-8"?>
<formControlPr xmlns="http://schemas.microsoft.com/office/spreadsheetml/2009/9/main" objectType="GBox" noThreeD="1"/>
</file>

<file path=xl/ctrlProps/ctrlProp113.xml><?xml version="1.0" encoding="utf-8"?>
<formControlPr xmlns="http://schemas.microsoft.com/office/spreadsheetml/2009/9/main" objectType="Radio" firstButton="1" fmlaLink="$AE$36" lockText="1" noThreeD="1"/>
</file>

<file path=xl/ctrlProps/ctrlProp114.xml><?xml version="1.0" encoding="utf-8"?>
<formControlPr xmlns="http://schemas.microsoft.com/office/spreadsheetml/2009/9/main" objectType="Radio" checked="Checked" lockText="1" noThreeD="1"/>
</file>

<file path=xl/ctrlProps/ctrlProp115.xml><?xml version="1.0" encoding="utf-8"?>
<formControlPr xmlns="http://schemas.microsoft.com/office/spreadsheetml/2009/9/main" objectType="GBox" noThreeD="1"/>
</file>

<file path=xl/ctrlProps/ctrlProp116.xml><?xml version="1.0" encoding="utf-8"?>
<formControlPr xmlns="http://schemas.microsoft.com/office/spreadsheetml/2009/9/main" objectType="Radio" firstButton="1" fmlaLink="$AE$9" lockText="1" noThreeD="1"/>
</file>

<file path=xl/ctrlProps/ctrlProp117.xml><?xml version="1.0" encoding="utf-8"?>
<formControlPr xmlns="http://schemas.microsoft.com/office/spreadsheetml/2009/9/main" objectType="Radio" checked="Checked" lockText="1" noThreeD="1"/>
</file>

<file path=xl/ctrlProps/ctrlProp118.xml><?xml version="1.0" encoding="utf-8"?>
<formControlPr xmlns="http://schemas.microsoft.com/office/spreadsheetml/2009/9/main" objectType="GBox" noThreeD="1"/>
</file>

<file path=xl/ctrlProps/ctrlProp119.xml><?xml version="1.0" encoding="utf-8"?>
<formControlPr xmlns="http://schemas.microsoft.com/office/spreadsheetml/2009/9/main" objectType="Radio" firstButton="1" fmlaLink="$AE$57" lockText="1" noThreeD="1"/>
</file>

<file path=xl/ctrlProps/ctrlProp120.xml><?xml version="1.0" encoding="utf-8"?>
<formControlPr xmlns="http://schemas.microsoft.com/office/spreadsheetml/2009/9/main" objectType="Radio" checked="Checked" lockText="1" noThreeD="1"/>
</file>

<file path=xl/drawings/drawing1.xml><?xml version="1.0" encoding="utf-8"?>
<xdr:wsDr xmlns:xdr="http://schemas.openxmlformats.org/drawingml/2006/spreadsheetDrawing" xmlns:a="http://schemas.openxmlformats.org/drawingml/2006/main">
  <xdr:twoCellAnchor>
    <xdr:from>
      <xdr:col>0</xdr:col>
      <xdr:colOff>167640</xdr:colOff>
      <xdr:row>0</xdr:row>
      <xdr:rowOff>91440</xdr:rowOff>
    </xdr:from>
    <xdr:to>
      <xdr:col>12</xdr:col>
      <xdr:colOff>594360</xdr:colOff>
      <xdr:row>4</xdr:row>
      <xdr:rowOff>0</xdr:rowOff>
    </xdr:to>
    <xdr:sp macro="" textlink="">
      <xdr:nvSpPr>
        <xdr:cNvPr id="214084" name="AutoShape 10"/>
        <xdr:cNvSpPr>
          <a:spLocks noChangeArrowheads="1"/>
        </xdr:cNvSpPr>
      </xdr:nvSpPr>
      <xdr:spPr bwMode="auto">
        <a:xfrm>
          <a:off x="167640" y="91440"/>
          <a:ext cx="7566660" cy="1173480"/>
        </a:xfrm>
        <a:prstGeom prst="bevel">
          <a:avLst>
            <a:gd name="adj" fmla="val 12500"/>
          </a:avLst>
        </a:prstGeom>
        <a:solidFill>
          <a:srgbClr val="FFFF99">
            <a:alpha val="20000"/>
          </a:srgbClr>
        </a:solidFill>
        <a:ln w="25400">
          <a:solidFill>
            <a:srgbClr val="FF8080"/>
          </a:solidFill>
          <a:miter lim="800000"/>
          <a:headEnd/>
          <a:tailEnd/>
        </a:ln>
      </xdr:spPr>
    </xdr:sp>
    <xdr:clientData/>
  </xdr:twoCellAnchor>
  <xdr:twoCellAnchor>
    <xdr:from>
      <xdr:col>0</xdr:col>
      <xdr:colOff>297180</xdr:colOff>
      <xdr:row>21</xdr:row>
      <xdr:rowOff>68580</xdr:rowOff>
    </xdr:from>
    <xdr:to>
      <xdr:col>2</xdr:col>
      <xdr:colOff>22860</xdr:colOff>
      <xdr:row>27</xdr:row>
      <xdr:rowOff>121920</xdr:rowOff>
    </xdr:to>
    <xdr:sp macro="" textlink="">
      <xdr:nvSpPr>
        <xdr:cNvPr id="5" name="AutoShape 1"/>
        <xdr:cNvSpPr>
          <a:spLocks noChangeArrowheads="1"/>
        </xdr:cNvSpPr>
      </xdr:nvSpPr>
      <xdr:spPr bwMode="auto">
        <a:xfrm>
          <a:off x="297180" y="5189220"/>
          <a:ext cx="693420" cy="1150620"/>
        </a:xfrm>
        <a:prstGeom prst="foldedCorner">
          <a:avLst>
            <a:gd name="adj" fmla="val 12500"/>
          </a:avLst>
        </a:prstGeom>
        <a:solidFill>
          <a:srgbClr val="FFFFFF"/>
        </a:solidFill>
        <a:ln w="9525">
          <a:solidFill>
            <a:srgbClr val="000000"/>
          </a:solidFill>
          <a:round/>
          <a:headEnd/>
          <a:tailEnd/>
        </a:ln>
      </xdr:spPr>
      <xdr:txBody>
        <a:bodyPr vertOverflow="clip" wrap="square" lIns="27432" tIns="18288" rIns="0" bIns="0" anchor="t" upright="1"/>
        <a:lstStyle/>
        <a:p>
          <a:pPr algn="l" rtl="0">
            <a:lnSpc>
              <a:spcPts val="900"/>
            </a:lnSpc>
            <a:defRPr sz="1000"/>
          </a:pPr>
          <a:r>
            <a:rPr lang="en-US" altLang="ja-JP" sz="800" b="0" i="0" u="none" strike="noStrike" baseline="0">
              <a:solidFill>
                <a:sysClr val="windowText" lastClr="000000"/>
              </a:solidFill>
              <a:latin typeface="ＭＳ Ｐゴシック"/>
              <a:ea typeface="ＭＳ Ｐゴシック"/>
            </a:rPr>
            <a:t>【</a:t>
          </a:r>
          <a:r>
            <a:rPr lang="ja-JP" altLang="en-US" sz="800" b="0" i="0" u="none" strike="noStrike" baseline="0">
              <a:solidFill>
                <a:sysClr val="windowText" lastClr="000000"/>
              </a:solidFill>
              <a:latin typeface="ＭＳ Ｐゴシック"/>
              <a:ea typeface="ＭＳ Ｐゴシック"/>
            </a:rPr>
            <a:t>表紙</a:t>
          </a:r>
          <a:r>
            <a:rPr lang="en-US" altLang="ja-JP" sz="800" b="0" i="0" u="none" strike="noStrike" baseline="0">
              <a:solidFill>
                <a:sysClr val="windowText" lastClr="000000"/>
              </a:solidFill>
              <a:latin typeface="ＭＳ Ｐゴシック"/>
              <a:ea typeface="ＭＳ Ｐゴシック"/>
            </a:rPr>
            <a:t>】</a:t>
          </a:r>
        </a:p>
        <a:p>
          <a:pPr algn="l" rtl="0">
            <a:lnSpc>
              <a:spcPts val="900"/>
            </a:lnSpc>
            <a:defRPr sz="1000"/>
          </a:pPr>
          <a:r>
            <a:rPr lang="ja-JP" altLang="en-US" sz="800" b="0" i="0" u="none" strike="noStrike" baseline="0">
              <a:solidFill>
                <a:srgbClr val="000000"/>
              </a:solidFill>
              <a:latin typeface="ＭＳ Ｐゴシック"/>
              <a:ea typeface="ＭＳ Ｐゴシック"/>
            </a:rPr>
            <a:t>（様式第</a:t>
          </a:r>
          <a:r>
            <a:rPr lang="en-US" altLang="ja-JP" sz="800" b="0" i="0" u="none" strike="noStrike" baseline="0">
              <a:solidFill>
                <a:srgbClr val="000000"/>
              </a:solidFill>
              <a:latin typeface="ＭＳ Ｐゴシック"/>
              <a:ea typeface="ＭＳ Ｐゴシック"/>
            </a:rPr>
            <a:t>1</a:t>
          </a:r>
          <a:r>
            <a:rPr lang="ja-JP" altLang="en-US" sz="800" b="0" i="0" u="none" strike="noStrike" baseline="0">
              <a:solidFill>
                <a:srgbClr val="000000"/>
              </a:solidFill>
              <a:latin typeface="ＭＳ Ｐゴシック"/>
              <a:ea typeface="ＭＳ Ｐゴシック"/>
            </a:rPr>
            <a:t>号）</a:t>
          </a:r>
          <a:endParaRPr lang="ja-JP" altLang="en-US" sz="800" b="0" i="0" u="none" strike="noStrike" baseline="0">
            <a:solidFill>
              <a:srgbClr val="FF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　　　　　</a:t>
          </a:r>
        </a:p>
      </xdr:txBody>
    </xdr:sp>
    <xdr:clientData/>
  </xdr:twoCellAnchor>
  <xdr:twoCellAnchor>
    <xdr:from>
      <xdr:col>0</xdr:col>
      <xdr:colOff>152400</xdr:colOff>
      <xdr:row>21</xdr:row>
      <xdr:rowOff>30480</xdr:rowOff>
    </xdr:from>
    <xdr:to>
      <xdr:col>12</xdr:col>
      <xdr:colOff>701040</xdr:colOff>
      <xdr:row>28</xdr:row>
      <xdr:rowOff>7620</xdr:rowOff>
    </xdr:to>
    <xdr:sp macro="" textlink="">
      <xdr:nvSpPr>
        <xdr:cNvPr id="214087" name="AutoShape 4"/>
        <xdr:cNvSpPr>
          <a:spLocks noChangeArrowheads="1"/>
        </xdr:cNvSpPr>
      </xdr:nvSpPr>
      <xdr:spPr bwMode="auto">
        <a:xfrm>
          <a:off x="152400" y="5151120"/>
          <a:ext cx="7688580" cy="1257300"/>
        </a:xfrm>
        <a:prstGeom prst="roundRect">
          <a:avLst>
            <a:gd name="adj" fmla="val 11278"/>
          </a:avLst>
        </a:prstGeom>
        <a:noFill/>
        <a:ln w="19050">
          <a:solidFill>
            <a:srgbClr val="008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411703</xdr:colOff>
      <xdr:row>21</xdr:row>
      <xdr:rowOff>57262</xdr:rowOff>
    </xdr:from>
    <xdr:to>
      <xdr:col>4</xdr:col>
      <xdr:colOff>57112</xdr:colOff>
      <xdr:row>27</xdr:row>
      <xdr:rowOff>114523</xdr:rowOff>
    </xdr:to>
    <xdr:sp macro="" textlink="" fLocksText="0">
      <xdr:nvSpPr>
        <xdr:cNvPr id="1304" name="AutoShape 6"/>
        <xdr:cNvSpPr/>
      </xdr:nvSpPr>
      <xdr:spPr bwMode="auto">
        <a:xfrm>
          <a:off x="1533525" y="5229225"/>
          <a:ext cx="971550" cy="1143000"/>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l" rtl="0">
            <a:defRPr sz="1000"/>
          </a:pPr>
          <a:r>
            <a:rPr lang="en-US" altLang="ja-JP" sz="800" b="0" i="0" baseline="0">
              <a:solidFill>
                <a:srgbClr val="000000"/>
              </a:solidFill>
              <a:latin typeface="+mn-lt"/>
              <a:ea typeface="+mn-ea"/>
              <a:cs typeface="+mn-cs"/>
            </a:rPr>
            <a:t>【</a:t>
          </a:r>
          <a:r>
            <a:rPr lang="ja-JP" altLang="ja-JP" sz="800" b="0" i="0" baseline="0">
              <a:solidFill>
                <a:srgbClr val="000000"/>
              </a:solidFill>
              <a:latin typeface="+mn-lt"/>
              <a:ea typeface="+mn-ea"/>
              <a:cs typeface="+mn-cs"/>
            </a:rPr>
            <a:t>状況一覧表</a:t>
          </a:r>
          <a:r>
            <a:rPr lang="en-US" altLang="ja-JP" sz="800" b="0" i="0" baseline="0">
              <a:solidFill>
                <a:srgbClr val="000000"/>
              </a:solidFill>
              <a:latin typeface="+mn-lt"/>
              <a:ea typeface="+mn-ea"/>
              <a:cs typeface="+mn-cs"/>
            </a:rPr>
            <a:t>】</a:t>
          </a:r>
          <a:endParaRPr lang="en-US" altLang="ja-JP" sz="800" b="0" i="0" u="none" baseline="0">
            <a:solidFill>
              <a:srgbClr val="000000"/>
            </a:solidFill>
            <a:latin typeface="ＭＳ Ｐゴシック"/>
            <a:ea typeface="ＭＳ Ｐゴシック"/>
          </a:endParaRPr>
        </a:p>
        <a:p>
          <a:pPr algn="l"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1</a:t>
          </a:r>
          <a:endParaRPr lang="en-US" altLang="ja-JP" sz="800" b="0" i="0" u="none" baseline="0">
            <a:solidFill>
              <a:srgbClr val="FF0000"/>
            </a:solidFill>
            <a:latin typeface="ＭＳ Ｐゴシック"/>
            <a:ea typeface="ＭＳ Ｐゴシック"/>
          </a:endParaRPr>
        </a:p>
        <a:p>
          <a:pPr algn="l" rtl="0">
            <a:defRPr sz="1000"/>
          </a:pPr>
          <a:r>
            <a:rPr lang="ja-JP" altLang="en-US" sz="800" b="0" i="0" u="none" baseline="0">
              <a:solidFill>
                <a:srgbClr val="000000"/>
              </a:solidFill>
              <a:latin typeface="ＭＳ Ｐゴシック"/>
              <a:ea typeface="ＭＳ Ｐゴシック"/>
            </a:rPr>
            <a:t>（その</a:t>
          </a:r>
          <a:r>
            <a:rPr lang="en-US" altLang="ja-JP" sz="800" b="0" i="0" u="none" baseline="0">
              <a:solidFill>
                <a:srgbClr val="000000"/>
              </a:solidFill>
              <a:latin typeface="ＭＳ Ｐゴシック"/>
              <a:ea typeface="ＭＳ Ｐゴシック"/>
            </a:rPr>
            <a:t>1</a:t>
          </a:r>
          <a:r>
            <a:rPr lang="ja-JP" altLang="en-US" sz="800" b="0" i="0" u="none" baseline="0">
              <a:solidFill>
                <a:srgbClr val="000000"/>
              </a:solidFill>
              <a:latin typeface="ＭＳ Ｐゴシック"/>
              <a:ea typeface="ＭＳ Ｐゴシック"/>
            </a:rPr>
            <a:t>）</a:t>
          </a:r>
        </a:p>
        <a:p>
          <a:pPr algn="l" rtl="0">
            <a:defRPr sz="1000"/>
          </a:pPr>
          <a:r>
            <a:rPr lang="ja-JP" altLang="en-US" sz="800" b="0" i="0" u="none" baseline="0">
              <a:solidFill>
                <a:srgbClr val="000000"/>
              </a:solidFill>
              <a:latin typeface="ＭＳ Ｐゴシック"/>
              <a:ea typeface="ＭＳ Ｐゴシック"/>
            </a:rPr>
            <a:t>（その</a:t>
          </a:r>
          <a:r>
            <a:rPr lang="en-US" altLang="ja-JP" sz="800" b="0" i="0" u="none" baseline="0">
              <a:solidFill>
                <a:srgbClr val="000000"/>
              </a:solidFill>
              <a:latin typeface="ＭＳ Ｐゴシック"/>
              <a:ea typeface="ＭＳ Ｐゴシック"/>
            </a:rPr>
            <a:t>2</a:t>
          </a:r>
          <a:r>
            <a:rPr lang="ja-JP" altLang="en-US" sz="800" b="0" i="0" u="none" baseline="0">
              <a:solidFill>
                <a:srgbClr val="000000"/>
              </a:solidFill>
              <a:latin typeface="ＭＳ Ｐゴシック"/>
              <a:ea typeface="ＭＳ Ｐゴシック"/>
            </a:rPr>
            <a:t>）</a:t>
          </a:r>
        </a:p>
        <a:p>
          <a:pPr algn="l" rtl="0">
            <a:defRPr sz="1000"/>
          </a:pPr>
          <a:r>
            <a:rPr lang="ja-JP" altLang="en-US" sz="800" b="0" i="0" u="none" baseline="0">
              <a:solidFill>
                <a:srgbClr val="000000"/>
              </a:solidFill>
              <a:latin typeface="ＭＳ Ｐゴシック"/>
              <a:ea typeface="ＭＳ Ｐゴシック"/>
            </a:rPr>
            <a:t>（その</a:t>
          </a:r>
          <a:r>
            <a:rPr lang="en-US" altLang="ja-JP" sz="800" b="0" i="0" u="none" baseline="0">
              <a:solidFill>
                <a:srgbClr val="000000"/>
              </a:solidFill>
              <a:latin typeface="ＭＳ Ｐゴシック"/>
              <a:ea typeface="ＭＳ Ｐゴシック"/>
            </a:rPr>
            <a:t>3</a:t>
          </a:r>
          <a:r>
            <a:rPr lang="ja-JP" altLang="en-US" sz="800" b="0" i="0" u="none" baseline="0">
              <a:solidFill>
                <a:srgbClr val="000000"/>
              </a:solidFill>
              <a:latin typeface="ＭＳ Ｐゴシック"/>
              <a:ea typeface="ＭＳ Ｐゴシック"/>
            </a:rPr>
            <a:t>）</a:t>
          </a:r>
        </a:p>
        <a:p>
          <a:pPr algn="l" rtl="0">
            <a:lnSpc>
              <a:spcPts val="900"/>
            </a:lnSpc>
          </a:pPr>
          <a:endParaRPr lang="ja-JP" altLang="en-US" sz="1100" b="0" i="0" u="none" baseline="0">
            <a:solidFill>
              <a:srgbClr val="000000"/>
            </a:solidFill>
            <a:latin typeface="ＭＳ Ｐゴシック"/>
            <a:ea typeface="ＭＳ Ｐゴシック"/>
          </a:endParaRPr>
        </a:p>
      </xdr:txBody>
    </xdr:sp>
    <xdr:clientData/>
  </xdr:twoCellAnchor>
  <xdr:twoCellAnchor>
    <xdr:from>
      <xdr:col>4</xdr:col>
      <xdr:colOff>421079</xdr:colOff>
      <xdr:row>21</xdr:row>
      <xdr:rowOff>85539</xdr:rowOff>
    </xdr:from>
    <xdr:to>
      <xdr:col>6</xdr:col>
      <xdr:colOff>38066</xdr:colOff>
      <xdr:row>27</xdr:row>
      <xdr:rowOff>114523</xdr:rowOff>
    </xdr:to>
    <xdr:sp macro="" textlink="" fLocksText="0">
      <xdr:nvSpPr>
        <xdr:cNvPr id="1305" name="AutoShape 6"/>
        <xdr:cNvSpPr/>
      </xdr:nvSpPr>
      <xdr:spPr bwMode="auto">
        <a:xfrm>
          <a:off x="2914650" y="5257800"/>
          <a:ext cx="942975" cy="1114425"/>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l" rtl="0">
            <a:defRPr sz="1000"/>
          </a:pPr>
          <a:r>
            <a:rPr lang="en-US" altLang="ja-JP" sz="800" b="0" i="0" u="none" baseline="0">
              <a:solidFill>
                <a:srgbClr val="000000"/>
              </a:solidFill>
              <a:latin typeface="ＭＳ Ｐゴシック"/>
              <a:ea typeface="ＭＳ Ｐゴシック"/>
            </a:rPr>
            <a:t>【</a:t>
          </a:r>
          <a:r>
            <a:rPr lang="ja-JP" altLang="en-US" sz="800" b="0" i="0" u="none" baseline="0">
              <a:solidFill>
                <a:srgbClr val="000000"/>
              </a:solidFill>
              <a:latin typeface="ＭＳ Ｐゴシック"/>
              <a:ea typeface="ＭＳ Ｐゴシック"/>
            </a:rPr>
            <a:t>勤務形態一覧表</a:t>
          </a:r>
          <a:r>
            <a:rPr lang="en-US" altLang="ja-JP" sz="800" b="0" i="0" u="none" baseline="0">
              <a:solidFill>
                <a:srgbClr val="000000"/>
              </a:solidFill>
              <a:latin typeface="ＭＳ Ｐゴシック"/>
              <a:ea typeface="ＭＳ Ｐゴシック"/>
            </a:rPr>
            <a:t>】</a:t>
          </a:r>
          <a:endParaRPr lang="ja-JP" altLang="en-US" sz="800" b="0" i="0" u="none" baseline="0">
            <a:solidFill>
              <a:srgbClr val="000000"/>
            </a:solidFill>
            <a:latin typeface="ＭＳ Ｐゴシック"/>
            <a:ea typeface="ＭＳ Ｐゴシック"/>
          </a:endParaRPr>
        </a:p>
        <a:p>
          <a:pPr algn="l"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2</a:t>
          </a:r>
          <a:r>
            <a:rPr lang="ja-JP" altLang="en-US" sz="800" b="0" i="0" u="none" baseline="0">
              <a:solidFill>
                <a:srgbClr val="000000"/>
              </a:solidFill>
              <a:latin typeface="ＭＳ Ｐゴシック"/>
              <a:ea typeface="ＭＳ Ｐゴシック"/>
            </a:rPr>
            <a:t>－</a:t>
          </a:r>
          <a:r>
            <a:rPr lang="en-US" altLang="ja-JP" sz="800" b="0" i="0" u="none" baseline="0">
              <a:solidFill>
                <a:srgbClr val="000000"/>
              </a:solidFill>
              <a:latin typeface="ＭＳ Ｐゴシック"/>
              <a:ea typeface="ＭＳ Ｐゴシック"/>
            </a:rPr>
            <a:t>1</a:t>
          </a:r>
        </a:p>
        <a:p>
          <a:pPr algn="l"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2</a:t>
          </a:r>
          <a:r>
            <a:rPr lang="ja-JP" altLang="en-US" sz="800" b="0" i="0" u="none" baseline="0">
              <a:solidFill>
                <a:srgbClr val="000000"/>
              </a:solidFill>
              <a:latin typeface="ＭＳ Ｐゴシック"/>
              <a:ea typeface="ＭＳ Ｐゴシック"/>
            </a:rPr>
            <a:t>－</a:t>
          </a:r>
          <a:r>
            <a:rPr lang="en-US" altLang="ja-JP" sz="800" b="0" i="0" u="none" baseline="0">
              <a:solidFill>
                <a:srgbClr val="000000"/>
              </a:solidFill>
              <a:latin typeface="ＭＳ Ｐゴシック"/>
              <a:ea typeface="ＭＳ Ｐゴシック"/>
            </a:rPr>
            <a:t>2</a:t>
          </a:r>
        </a:p>
        <a:p>
          <a:pPr algn="l" rtl="0">
            <a:defRPr sz="1000"/>
          </a:pPr>
          <a:r>
            <a:rPr lang="ja-JP" altLang="en-US" sz="800" b="0" i="0" u="none" baseline="0">
              <a:solidFill>
                <a:srgbClr val="000000"/>
              </a:solidFill>
              <a:latin typeface="ＭＳ Ｐゴシック"/>
              <a:ea typeface="ＭＳ Ｐゴシック"/>
            </a:rPr>
            <a:t>（該当するサービス種類のもの）</a:t>
          </a:r>
          <a:endParaRPr lang="ja-JP" altLang="en-US" sz="1100" b="0" i="0" u="none" baseline="0">
            <a:solidFill>
              <a:srgbClr val="000000"/>
            </a:solidFill>
            <a:latin typeface="ＭＳ Ｐゴシック"/>
            <a:ea typeface="ＭＳ Ｐゴシック"/>
          </a:endParaRPr>
        </a:p>
        <a:p>
          <a:pPr algn="l" rtl="0">
            <a:lnSpc>
              <a:spcPts val="1300"/>
            </a:lnSpc>
          </a:pPr>
          <a:endParaRPr lang="ja-JP" altLang="en-US" sz="1100" b="0" i="0" u="none" baseline="0">
            <a:solidFill>
              <a:srgbClr val="000000"/>
            </a:solidFill>
            <a:latin typeface="ＭＳ Ｐゴシック"/>
            <a:ea typeface="ＭＳ Ｐゴシック"/>
          </a:endParaRPr>
        </a:p>
      </xdr:txBody>
    </xdr:sp>
    <xdr:clientData/>
  </xdr:twoCellAnchor>
  <xdr:twoCellAnchor>
    <xdr:from>
      <xdr:col>6</xdr:col>
      <xdr:colOff>421079</xdr:colOff>
      <xdr:row>21</xdr:row>
      <xdr:rowOff>76349</xdr:rowOff>
    </xdr:from>
    <xdr:to>
      <xdr:col>8</xdr:col>
      <xdr:colOff>78102</xdr:colOff>
      <xdr:row>27</xdr:row>
      <xdr:rowOff>104626</xdr:rowOff>
    </xdr:to>
    <xdr:sp macro="" textlink="" fLocksText="0">
      <xdr:nvSpPr>
        <xdr:cNvPr id="1307" name="AutoShape 6"/>
        <xdr:cNvSpPr/>
      </xdr:nvSpPr>
      <xdr:spPr bwMode="auto">
        <a:xfrm>
          <a:off x="4286250" y="5248275"/>
          <a:ext cx="990600" cy="1114425"/>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ctr" rtl="0">
            <a:lnSpc>
              <a:spcPts val="1300"/>
            </a:lnSpc>
          </a:pPr>
          <a:endParaRPr lang="ja-JP" altLang="en-US" sz="1100" b="0" i="0" u="none" baseline="0">
            <a:solidFill>
              <a:srgbClr val="000000"/>
            </a:solidFill>
            <a:latin typeface="ＭＳ Ｐゴシック"/>
            <a:ea typeface="ＭＳ Ｐゴシック"/>
          </a:endParaRPr>
        </a:p>
        <a:p>
          <a:pPr algn="ctr" rtl="0">
            <a:defRPr sz="1000"/>
          </a:pPr>
          <a:r>
            <a:rPr lang="en-US" altLang="ja-JP" sz="800" b="0" i="0" u="none" baseline="0">
              <a:solidFill>
                <a:srgbClr val="000000"/>
              </a:solidFill>
              <a:latin typeface="ＭＳ Ｐゴシック"/>
              <a:ea typeface="ＭＳ Ｐゴシック"/>
            </a:rPr>
            <a:t>【</a:t>
          </a:r>
          <a:r>
            <a:rPr lang="ja-JP" altLang="en-US" sz="800" b="0" i="0" u="none" baseline="0">
              <a:solidFill>
                <a:srgbClr val="000000"/>
              </a:solidFill>
              <a:latin typeface="ＭＳ Ｐゴシック"/>
              <a:ea typeface="ＭＳ Ｐゴシック"/>
            </a:rPr>
            <a:t>その他</a:t>
          </a:r>
          <a:r>
            <a:rPr lang="en-US" altLang="ja-JP" sz="800" b="0" i="0" u="none" baseline="0">
              <a:solidFill>
                <a:srgbClr val="000000"/>
              </a:solidFill>
              <a:latin typeface="ＭＳ Ｐゴシック"/>
              <a:ea typeface="ＭＳ Ｐゴシック"/>
            </a:rPr>
            <a:t>】</a:t>
          </a:r>
        </a:p>
        <a:p>
          <a:pPr algn="ctr"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3</a:t>
          </a:r>
          <a:r>
            <a:rPr lang="ja-JP" altLang="en-US" sz="800" b="0" i="0" u="none" baseline="0">
              <a:solidFill>
                <a:srgbClr val="000000"/>
              </a:solidFill>
              <a:latin typeface="ＭＳ Ｐゴシック"/>
              <a:ea typeface="ＭＳ Ｐゴシック"/>
            </a:rPr>
            <a:t>～</a:t>
          </a:r>
          <a:r>
            <a:rPr lang="en-US" altLang="ja-JP" sz="800" b="0" i="0" u="none" baseline="0">
              <a:solidFill>
                <a:srgbClr val="000000"/>
              </a:solidFill>
              <a:latin typeface="ＭＳ Ｐゴシック"/>
              <a:ea typeface="ＭＳ Ｐゴシック"/>
            </a:rPr>
            <a:t>56</a:t>
          </a:r>
        </a:p>
        <a:p>
          <a:pPr algn="ctr" rtl="0">
            <a:lnSpc>
              <a:spcPts val="700"/>
            </a:lnSpc>
            <a:defRPr sz="1000"/>
          </a:pPr>
          <a:r>
            <a:rPr lang="ja-JP" altLang="en-US" sz="800" b="0" i="0" u="none" baseline="0">
              <a:solidFill>
                <a:srgbClr val="000000"/>
              </a:solidFill>
              <a:latin typeface="ＭＳ Ｐゴシック"/>
              <a:ea typeface="ＭＳ Ｐゴシック"/>
            </a:rPr>
            <a:t>（該当するもの）</a:t>
          </a:r>
        </a:p>
      </xdr:txBody>
    </xdr:sp>
    <xdr:clientData/>
  </xdr:twoCellAnchor>
  <xdr:oneCellAnchor>
    <xdr:from>
      <xdr:col>7</xdr:col>
      <xdr:colOff>215265</xdr:colOff>
      <xdr:row>33</xdr:row>
      <xdr:rowOff>19050</xdr:rowOff>
    </xdr:from>
    <xdr:ext cx="184731" cy="264560"/>
    <xdr:sp macro="" textlink="">
      <xdr:nvSpPr>
        <xdr:cNvPr id="1308" name="テキスト ボックス 11"/>
        <xdr:cNvSpPr txBox="1"/>
      </xdr:nvSpPr>
      <xdr:spPr>
        <a:xfrm>
          <a:off x="4269105" y="7273290"/>
          <a:ext cx="184731" cy="26456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wrap="none" lIns="91440" tIns="45720" rIns="91440" bIns="45720" anchor="t">
          <a:spAutoFit/>
        </a:bodyPr>
        <a:lstStyle/>
        <a:p>
          <a:endParaRPr lang="ja-JP" altLang="en-US"/>
        </a:p>
      </xdr:txBody>
    </xdr:sp>
    <xdr:clientData/>
  </xdr:oneCellAnchor>
  <xdr:twoCellAnchor>
    <xdr:from>
      <xdr:col>8</xdr:col>
      <xdr:colOff>539115</xdr:colOff>
      <xdr:row>21</xdr:row>
      <xdr:rowOff>85539</xdr:rowOff>
    </xdr:from>
    <xdr:to>
      <xdr:col>10</xdr:col>
      <xdr:colOff>500941</xdr:colOff>
      <xdr:row>27</xdr:row>
      <xdr:rowOff>114523</xdr:rowOff>
    </xdr:to>
    <xdr:sp macro="" textlink="" fLocksText="0">
      <xdr:nvSpPr>
        <xdr:cNvPr id="1309" name="AutoShape 6"/>
        <xdr:cNvSpPr/>
      </xdr:nvSpPr>
      <xdr:spPr bwMode="auto">
        <a:xfrm>
          <a:off x="5791200" y="5257800"/>
          <a:ext cx="1333500" cy="1114425"/>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ctr" rtl="0">
            <a:lnSpc>
              <a:spcPts val="900"/>
            </a:lnSpc>
            <a:defRPr sz="1000"/>
          </a:pPr>
          <a:r>
            <a:rPr lang="ja-JP" altLang="en-US" sz="800" b="0" i="0" u="none" baseline="0">
              <a:solidFill>
                <a:schemeClr val="tx1"/>
              </a:solidFill>
              <a:latin typeface="ＭＳ Ｐゴシック"/>
              <a:ea typeface="ＭＳ Ｐゴシック"/>
            </a:rPr>
            <a:t>処遇改善加算等を算定する際は継続事業所も ４月</a:t>
          </a:r>
          <a:r>
            <a:rPr lang="en-US" altLang="ja-JP" sz="800" b="0" i="0" u="none" baseline="0">
              <a:solidFill>
                <a:schemeClr val="tx1"/>
              </a:solidFill>
              <a:latin typeface="ＭＳ Ｐゴシック"/>
              <a:ea typeface="ＭＳ Ｐゴシック"/>
            </a:rPr>
            <a:t>15</a:t>
          </a:r>
          <a:r>
            <a:rPr lang="ja-JP" altLang="en-US" sz="800" b="0" i="0" u="none" baseline="0">
              <a:solidFill>
                <a:schemeClr val="tx1"/>
              </a:solidFill>
              <a:latin typeface="ＭＳ Ｐゴシック"/>
              <a:ea typeface="ＭＳ Ｐゴシック"/>
            </a:rPr>
            <a:t>日までに提出）</a:t>
          </a:r>
          <a:endParaRPr lang="en-US" altLang="ja-JP" sz="800" b="0" i="0" u="none" baseline="0">
            <a:solidFill>
              <a:schemeClr val="tx1"/>
            </a:solidFill>
            <a:latin typeface="ＭＳ Ｐゴシック"/>
            <a:ea typeface="ＭＳ Ｐゴシック"/>
          </a:endParaRPr>
        </a:p>
        <a:p>
          <a:pPr algn="ctr" rtl="0"/>
          <a:endParaRPr lang="en-US" altLang="ja-JP" sz="800" b="0" i="0" u="none" baseline="0">
            <a:solidFill>
              <a:schemeClr val="tx1"/>
            </a:solidFill>
            <a:latin typeface="ＭＳ Ｐゴシック"/>
            <a:ea typeface="ＭＳ Ｐゴシック"/>
          </a:endParaRPr>
        </a:p>
        <a:p>
          <a:pPr algn="ctr" rtl="0"/>
          <a:endParaRPr lang="en-US" altLang="ja-JP" sz="800" b="0" i="0" u="none" baseline="0">
            <a:solidFill>
              <a:schemeClr val="tx1"/>
            </a:solidFill>
            <a:latin typeface="ＭＳ Ｐゴシック"/>
            <a:ea typeface="ＭＳ Ｐゴシック"/>
          </a:endParaRPr>
        </a:p>
        <a:p>
          <a:pPr algn="ctr" rtl="0">
            <a:lnSpc>
              <a:spcPts val="700"/>
            </a:lnSpc>
            <a:defRPr sz="1000"/>
          </a:pPr>
          <a:r>
            <a:rPr lang="ja-JP" altLang="en-US" sz="700" b="0" i="0" u="none" baseline="0">
              <a:solidFill>
                <a:schemeClr val="tx1"/>
              </a:solidFill>
              <a:latin typeface="ＭＳ Ｐゴシック"/>
              <a:ea typeface="ＭＳ Ｐゴシック"/>
            </a:rPr>
            <a:t>（希望事業所のみ）</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20899</xdr:colOff>
      <xdr:row>31</xdr:row>
      <xdr:rowOff>40042</xdr:rowOff>
    </xdr:from>
    <xdr:to>
      <xdr:col>49</xdr:col>
      <xdr:colOff>196178</xdr:colOff>
      <xdr:row>34</xdr:row>
      <xdr:rowOff>410226</xdr:rowOff>
    </xdr:to>
    <xdr:sp macro="" textlink="">
      <xdr:nvSpPr>
        <xdr:cNvPr id="809" name="Text Box 2"/>
        <xdr:cNvSpPr txBox="1"/>
      </xdr:nvSpPr>
      <xdr:spPr bwMode="auto">
        <a:xfrm>
          <a:off x="123825" y="8143875"/>
          <a:ext cx="10429875" cy="1047750"/>
        </a:xfrm>
        <a:prstGeom prst="rect">
          <a:avLst/>
        </a:prstGeom>
        <a:solidFill>
          <a:srgbClr val="FFFFFF"/>
        </a:solidFill>
        <a:ln w="9525">
          <a:solidFill>
            <a:srgbClr val="000000"/>
          </a:solidFill>
          <a:miter lim="800000"/>
        </a:ln>
      </xdr:spPr>
      <xdr:txBody>
        <a:bodyPr vertOverflow="clip" wrap="square" lIns="27432" tIns="18288" rIns="0" bIns="18288" anchor="ctr" upright="1"/>
        <a:lstStyle/>
        <a:p>
          <a:pPr algn="l" rtl="0">
            <a:lnSpc>
              <a:spcPts val="1300"/>
            </a:lnSpc>
            <a:defRPr sz="1000"/>
          </a:pPr>
          <a:r>
            <a:rPr lang="ja-JP" altLang="en-US" sz="1100" b="0" i="0" u="none" baseline="0">
              <a:solidFill>
                <a:srgbClr val="000000"/>
              </a:solidFill>
              <a:latin typeface="ＭＳ Ｐゴシック"/>
              <a:ea typeface="ＭＳ Ｐゴシック"/>
            </a:rPr>
            <a:t>注１　本表はサービスの種類ごとに作成してください。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「職種」欄は、直接サービス提供職員に係る職種を記載し、「勤務形態」欄は、①常勤・専従、②常勤・兼務、③非常勤・専従、④非常勤・兼務のいずれかを記入</a:t>
          </a:r>
        </a:p>
        <a:p>
          <a:pPr algn="l" rtl="0">
            <a:defRPr sz="1000"/>
          </a:pPr>
          <a:r>
            <a:rPr lang="ja-JP" altLang="en-US" sz="1100" b="0" i="0" u="none" baseline="0">
              <a:solidFill>
                <a:srgbClr val="000000"/>
              </a:solidFill>
              <a:latin typeface="ＭＳ Ｐゴシック"/>
              <a:ea typeface="ＭＳ Ｐゴシック"/>
            </a:rPr>
            <a:t>　　　するとともに、加算等に係る職員の加配を区分した上、それぞれ</a:t>
          </a:r>
          <a:r>
            <a:rPr lang="en-US" altLang="ja-JP" sz="1100" b="0" i="0" u="none" baseline="0">
              <a:solidFill>
                <a:srgbClr val="000000"/>
              </a:solidFill>
              <a:latin typeface="ＭＳ Ｐゴシック"/>
              <a:ea typeface="ＭＳ Ｐゴシック"/>
            </a:rPr>
            <a:t>1</a:t>
          </a:r>
          <a:r>
            <a:rPr lang="ja-JP" altLang="en-US" sz="1100" b="0" i="0" u="none" baseline="0">
              <a:solidFill>
                <a:srgbClr val="000000"/>
              </a:solidFill>
              <a:latin typeface="ＭＳ Ｐゴシック"/>
              <a:ea typeface="ＭＳ Ｐゴシック"/>
            </a:rPr>
            <a:t>日あたりの勤務時間を記入してください。</a:t>
          </a:r>
        </a:p>
        <a:p>
          <a:pPr algn="l" rtl="0">
            <a:lnSpc>
              <a:spcPts val="1200"/>
            </a:lnSpc>
            <a:defRPr sz="1000"/>
          </a:pPr>
          <a:r>
            <a:rPr lang="ja-JP" altLang="en-US" sz="1100" b="0" i="0" u="none" baseline="0">
              <a:solidFill>
                <a:srgbClr val="000000"/>
              </a:solidFill>
              <a:latin typeface="ＭＳ Ｐゴシック"/>
              <a:ea typeface="ＭＳ Ｐゴシック"/>
            </a:rPr>
            <a:t>注３　算出に当たっては、小数点以下第２位を切り捨ててください。</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127551</xdr:colOff>
      <xdr:row>36</xdr:row>
      <xdr:rowOff>66973</xdr:rowOff>
    </xdr:from>
    <xdr:to>
      <xdr:col>52</xdr:col>
      <xdr:colOff>1409700</xdr:colOff>
      <xdr:row>42</xdr:row>
      <xdr:rowOff>114598</xdr:rowOff>
    </xdr:to>
    <xdr:sp macro="" textlink="">
      <xdr:nvSpPr>
        <xdr:cNvPr id="824" name="Text Box 2"/>
        <xdr:cNvSpPr txBox="1"/>
      </xdr:nvSpPr>
      <xdr:spPr bwMode="auto">
        <a:xfrm>
          <a:off x="213276" y="9563398"/>
          <a:ext cx="11959674" cy="1952625"/>
        </a:xfrm>
        <a:prstGeom prst="rect">
          <a:avLst/>
        </a:prstGeom>
        <a:solidFill>
          <a:srgbClr val="FFFFFF"/>
        </a:solidFill>
        <a:ln w="9525">
          <a:solidFill>
            <a:srgbClr val="000000"/>
          </a:solidFill>
          <a:miter lim="800000"/>
        </a:ln>
      </xdr:spPr>
      <xdr:txBody>
        <a:bodyPr vertOverflow="clip" wrap="square" lIns="27432" tIns="18288" rIns="0" bIns="18288" anchor="ctr" upright="1"/>
        <a:lstStyle/>
        <a:p>
          <a:pPr algn="l" rtl="0">
            <a:lnSpc>
              <a:spcPts val="1300"/>
            </a:lnSpc>
            <a:defRPr sz="1000"/>
          </a:pPr>
          <a:r>
            <a:rPr lang="ja-JP" altLang="en-US" sz="1100" b="0" i="0" u="none" baseline="0">
              <a:solidFill>
                <a:srgbClr val="000000"/>
              </a:solidFill>
              <a:latin typeface="ＭＳ Ｐゴシック"/>
              <a:ea typeface="ＭＳ Ｐゴシック"/>
            </a:rPr>
            <a:t>注１　本表はサービスの種類ごとに作成してください。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「職種」欄は、直接サービス提供職員に係る職種を記載し、「勤務形態」欄は、①常勤・専従、②常勤・兼務、③非常勤・専従、④非常勤・兼務のいずれかを記入するとともに、加算等に係る職員の加配</a:t>
          </a:r>
          <a:endParaRPr lang="en-US" altLang="ja-JP" sz="1100" b="0" i="0" u="none" baseline="0">
            <a:solidFill>
              <a:srgbClr val="000000"/>
            </a:solidFill>
            <a:latin typeface="ＭＳ Ｐゴシック"/>
            <a:ea typeface="ＭＳ Ｐゴシック"/>
          </a:endParaRPr>
        </a:p>
        <a:p>
          <a:pPr algn="l" rtl="0">
            <a:lnSpc>
              <a:spcPts val="1300"/>
            </a:lnSpc>
            <a:defRPr sz="1000"/>
          </a:pPr>
          <a:r>
            <a:rPr lang="ja-JP" altLang="en-US" sz="1100" b="0" i="0" u="none" baseline="0">
              <a:solidFill>
                <a:srgbClr val="000000"/>
              </a:solidFill>
              <a:latin typeface="ＭＳ Ｐゴシック"/>
              <a:ea typeface="ＭＳ Ｐゴシック"/>
            </a:rPr>
            <a:t>　　　を区分した上、それぞれ</a:t>
          </a:r>
          <a:r>
            <a:rPr lang="en-US" altLang="ja-JP" sz="1100" b="0" i="0" u="none" baseline="0">
              <a:solidFill>
                <a:srgbClr val="000000"/>
              </a:solidFill>
              <a:latin typeface="ＭＳ Ｐゴシック"/>
              <a:ea typeface="ＭＳ Ｐゴシック"/>
            </a:rPr>
            <a:t>1</a:t>
          </a:r>
          <a:r>
            <a:rPr lang="ja-JP" altLang="en-US" sz="1100" b="0" i="0" u="none" baseline="0">
              <a:solidFill>
                <a:srgbClr val="000000"/>
              </a:solidFill>
              <a:latin typeface="ＭＳ Ｐゴシック"/>
              <a:ea typeface="ＭＳ Ｐゴシック"/>
            </a:rPr>
            <a:t>日あたりの勤務時間を記入してください。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注３　算出に当たっては、小数点以下第２位を切り捨ててください。</a:t>
          </a:r>
          <a:endParaRPr lang="en-US" altLang="ja-JP" sz="1100" b="0" i="0" u="none" baseline="0">
            <a:solidFill>
              <a:srgbClr val="000000"/>
            </a:solidFill>
            <a:latin typeface="ＭＳ Ｐゴシック"/>
            <a:ea typeface="ＭＳ Ｐゴシック"/>
          </a:endParaRPr>
        </a:p>
        <a:p>
          <a:pPr algn="l" rtl="0">
            <a:defRPr sz="1000"/>
          </a:pPr>
          <a:r>
            <a:rPr lang="ja-JP" altLang="en-US" sz="1100" b="0" i="0" u="none" baseline="0">
              <a:solidFill>
                <a:srgbClr val="000000"/>
              </a:solidFill>
              <a:latin typeface="ＭＳ Ｐゴシック"/>
              <a:ea typeface="ＭＳ Ｐゴシック"/>
            </a:rPr>
            <a:t>注４　サービス提供単位ごとに行われるサービス種類の場合は、サービスの種類ごとに作成したものの他に、各単位ごとに作成してください。</a:t>
          </a:r>
          <a:endParaRPr lang="en-US" altLang="ja-JP" sz="1100" b="0" i="0" u="none" baseline="0">
            <a:solidFill>
              <a:srgbClr val="000000"/>
            </a:solidFill>
            <a:latin typeface="ＭＳ Ｐゴシック"/>
            <a:ea typeface="ＭＳ Ｐゴシック"/>
          </a:endParaRPr>
        </a:p>
        <a:p>
          <a:pPr algn="l" rtl="0">
            <a:lnSpc>
              <a:spcPts val="1300"/>
            </a:lnSpc>
            <a:defRPr sz="1000"/>
          </a:pPr>
          <a:r>
            <a:rPr lang="ja-JP" altLang="en-US" sz="1100" b="0" i="0" u="none" baseline="0">
              <a:solidFill>
                <a:srgbClr val="000000"/>
              </a:solidFill>
              <a:latin typeface="ＭＳ Ｐゴシック"/>
              <a:ea typeface="ＭＳ Ｐゴシック"/>
            </a:rPr>
            <a:t>注５　賃金向上達成指導員、目標工賃達成指導員、重度障害者支援者は常勤換算に算定されないので、「直接処遇職員　合計」より下の欄に記載してください。</a:t>
          </a:r>
          <a:endParaRPr lang="en-US" altLang="ja-JP" sz="1100" b="0" i="0" u="none" baseline="0">
            <a:solidFill>
              <a:srgbClr val="000000"/>
            </a:solidFill>
            <a:latin typeface="ＭＳ Ｐゴシック"/>
            <a:ea typeface="ＭＳ Ｐゴシック"/>
          </a:endParaRPr>
        </a:p>
        <a:p>
          <a:pPr marL="0" marR="0" indent="0" algn="l" defTabSz="914400" rtl="0" eaLnBrk="1" fontAlgn="auto" latinLnBrk="0" hangingPunct="1">
            <a:lnSpc>
              <a:spcPts val="1300"/>
            </a:lnSpc>
            <a:spcBef>
              <a:spcPts val="0"/>
            </a:spcBef>
            <a:spcAft>
              <a:spcPts val="0"/>
            </a:spcAft>
            <a:buClrTx/>
            <a:buSzTx/>
            <a:buFontTx/>
            <a:buNone/>
            <a:defRPr sz="1000"/>
          </a:pPr>
          <a:r>
            <a:rPr lang="ja-JP" altLang="ja-JP" sz="1100" b="0" i="0" baseline="0">
              <a:solidFill>
                <a:srgbClr val="000000"/>
              </a:solidFill>
              <a:latin typeface="+mn-lt"/>
              <a:ea typeface="+mn-ea"/>
              <a:cs typeface="+mn-cs"/>
            </a:rPr>
            <a:t>注</a:t>
          </a:r>
          <a:r>
            <a:rPr lang="ja-JP" altLang="en-US" sz="1100" b="0" i="0" baseline="0">
              <a:solidFill>
                <a:srgbClr val="000000"/>
              </a:solidFill>
              <a:latin typeface="+mn-lt"/>
              <a:ea typeface="+mn-ea"/>
              <a:cs typeface="+mn-cs"/>
            </a:rPr>
            <a:t>６</a:t>
          </a:r>
          <a:r>
            <a:rPr lang="ja-JP" altLang="ja-JP" sz="1100" b="0" i="0" baseline="0">
              <a:solidFill>
                <a:srgbClr val="000000"/>
              </a:solidFill>
              <a:latin typeface="+mn-lt"/>
              <a:ea typeface="+mn-ea"/>
              <a:cs typeface="+mn-cs"/>
            </a:rPr>
            <a:t>　</a:t>
          </a:r>
          <a:r>
            <a:rPr lang="ja-JP" altLang="en-US" sz="1100" b="0" i="0" baseline="0">
              <a:solidFill>
                <a:srgbClr val="000000"/>
              </a:solidFill>
              <a:latin typeface="+mn-lt"/>
              <a:ea typeface="+mn-ea"/>
              <a:cs typeface="+mn-cs"/>
            </a:rPr>
            <a:t>管理栄養士、栄養士、</a:t>
          </a:r>
          <a:r>
            <a:rPr lang="ja-JP" altLang="ja-JP" sz="1100" b="0" i="0" baseline="0">
              <a:solidFill>
                <a:srgbClr val="000000"/>
              </a:solidFill>
              <a:latin typeface="+mn-lt"/>
              <a:ea typeface="+mn-ea"/>
              <a:cs typeface="+mn-cs"/>
            </a:rPr>
            <a:t>調理員、運転手</a:t>
          </a:r>
          <a:r>
            <a:rPr lang="ja-JP" altLang="en-US" sz="1100" b="0" i="0" baseline="0">
              <a:solidFill>
                <a:srgbClr val="000000"/>
              </a:solidFill>
              <a:latin typeface="+mn-lt"/>
              <a:ea typeface="+mn-ea"/>
              <a:cs typeface="+mn-cs"/>
            </a:rPr>
            <a:t>、事務員</a:t>
          </a:r>
          <a:r>
            <a:rPr lang="ja-JP" altLang="ja-JP" sz="1100" b="0" i="0" baseline="0">
              <a:solidFill>
                <a:srgbClr val="000000"/>
              </a:solidFill>
              <a:latin typeface="+mn-lt"/>
              <a:ea typeface="+mn-ea"/>
              <a:cs typeface="+mn-cs"/>
            </a:rPr>
            <a:t>等、常勤換算</a:t>
          </a:r>
          <a:r>
            <a:rPr lang="ja-JP" altLang="en-US" sz="1100" b="0" i="0" baseline="0">
              <a:solidFill>
                <a:srgbClr val="000000"/>
              </a:solidFill>
              <a:latin typeface="+mn-lt"/>
              <a:ea typeface="+mn-ea"/>
              <a:cs typeface="+mn-cs"/>
            </a:rPr>
            <a:t>に算定されない職員は、「直接処遇職員　合計」より下の欄に記載してください。</a:t>
          </a:r>
          <a:endParaRPr lang="en-US" altLang="ja-JP" sz="1100" b="0" i="0" baseline="0">
            <a:solidFill>
              <a:srgbClr val="000000"/>
            </a:solidFill>
            <a:latin typeface="+mn-lt"/>
            <a:ea typeface="+mn-ea"/>
            <a:cs typeface="+mn-cs"/>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127551</xdr:colOff>
      <xdr:row>37</xdr:row>
      <xdr:rowOff>66973</xdr:rowOff>
    </xdr:from>
    <xdr:to>
      <xdr:col>52</xdr:col>
      <xdr:colOff>1428750</xdr:colOff>
      <xdr:row>43</xdr:row>
      <xdr:rowOff>114598</xdr:rowOff>
    </xdr:to>
    <xdr:sp macro="" textlink="">
      <xdr:nvSpPr>
        <xdr:cNvPr id="2" name="Text Box 2"/>
        <xdr:cNvSpPr txBox="1"/>
      </xdr:nvSpPr>
      <xdr:spPr bwMode="auto">
        <a:xfrm>
          <a:off x="213276" y="9830098"/>
          <a:ext cx="11978724" cy="1952625"/>
        </a:xfrm>
        <a:prstGeom prst="rect">
          <a:avLst/>
        </a:prstGeom>
        <a:solidFill>
          <a:srgbClr val="FFFFFF"/>
        </a:solidFill>
        <a:ln w="9525">
          <a:solidFill>
            <a:srgbClr val="000000"/>
          </a:solidFill>
          <a:miter lim="800000"/>
        </a:ln>
      </xdr:spPr>
      <xdr:txBody>
        <a:bodyPr vertOverflow="clip" wrap="square" lIns="27432" tIns="18288" rIns="0" bIns="18288" anchor="ctr" upright="1"/>
        <a:lstStyle/>
        <a:p>
          <a:pPr algn="l" rtl="0">
            <a:lnSpc>
              <a:spcPts val="1300"/>
            </a:lnSpc>
            <a:defRPr sz="1000"/>
          </a:pPr>
          <a:r>
            <a:rPr lang="ja-JP" altLang="en-US" sz="1100" b="0" i="0" u="none" baseline="0">
              <a:solidFill>
                <a:srgbClr val="000000"/>
              </a:solidFill>
              <a:latin typeface="ＭＳ Ｐゴシック"/>
              <a:ea typeface="ＭＳ Ｐゴシック"/>
            </a:rPr>
            <a:t>注１　本表はサービスの種類ごとに作成してください。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「職種」欄は、直接サービス提供職員に係る職種を記載し、「勤務形態」欄は、①常勤・専従、②常勤・兼務、③非常勤・専従、④非常勤・兼務のいずれかを記入するとともに、加算等に係る職員の加配</a:t>
          </a:r>
          <a:endParaRPr lang="en-US" altLang="ja-JP" sz="1100" b="0" i="0" u="none" baseline="0">
            <a:solidFill>
              <a:srgbClr val="000000"/>
            </a:solidFill>
            <a:latin typeface="ＭＳ Ｐゴシック"/>
            <a:ea typeface="ＭＳ Ｐゴシック"/>
          </a:endParaRPr>
        </a:p>
        <a:p>
          <a:pPr algn="l" rtl="0">
            <a:lnSpc>
              <a:spcPts val="1300"/>
            </a:lnSpc>
            <a:defRPr sz="1000"/>
          </a:pPr>
          <a:r>
            <a:rPr lang="ja-JP" altLang="en-US" sz="1100" b="0" i="0" u="none" baseline="0">
              <a:solidFill>
                <a:srgbClr val="000000"/>
              </a:solidFill>
              <a:latin typeface="ＭＳ Ｐゴシック"/>
              <a:ea typeface="ＭＳ Ｐゴシック"/>
            </a:rPr>
            <a:t>　　　を区分した上、それぞれ</a:t>
          </a:r>
          <a:r>
            <a:rPr lang="en-US" altLang="ja-JP" sz="1100" b="0" i="0" u="none" baseline="0">
              <a:solidFill>
                <a:srgbClr val="000000"/>
              </a:solidFill>
              <a:latin typeface="ＭＳ Ｐゴシック"/>
              <a:ea typeface="ＭＳ Ｐゴシック"/>
            </a:rPr>
            <a:t>1</a:t>
          </a:r>
          <a:r>
            <a:rPr lang="ja-JP" altLang="en-US" sz="1100" b="0" i="0" u="none" baseline="0">
              <a:solidFill>
                <a:srgbClr val="000000"/>
              </a:solidFill>
              <a:latin typeface="ＭＳ Ｐゴシック"/>
              <a:ea typeface="ＭＳ Ｐゴシック"/>
            </a:rPr>
            <a:t>日あたりの勤務時間を記入してください。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注３　算出に当たっては、小数点以下第２位を切り捨ててください。</a:t>
          </a:r>
          <a:endParaRPr lang="en-US" altLang="ja-JP" sz="1100" b="0" i="0" u="none" baseline="0">
            <a:solidFill>
              <a:srgbClr val="000000"/>
            </a:solidFill>
            <a:latin typeface="ＭＳ Ｐゴシック"/>
            <a:ea typeface="ＭＳ Ｐゴシック"/>
          </a:endParaRPr>
        </a:p>
        <a:p>
          <a:pPr algn="l" rtl="0">
            <a:defRPr sz="1000"/>
          </a:pPr>
          <a:r>
            <a:rPr lang="ja-JP" altLang="en-US" sz="1100" b="0" i="0" u="none" baseline="0">
              <a:solidFill>
                <a:srgbClr val="000000"/>
              </a:solidFill>
              <a:latin typeface="ＭＳ Ｐゴシック"/>
              <a:ea typeface="ＭＳ Ｐゴシック"/>
            </a:rPr>
            <a:t>注４　事業所全体のものと、共同生活住居ごとのものをそれぞれ作成してください。</a:t>
          </a:r>
          <a:endParaRPr lang="en-US" altLang="ja-JP" sz="1100" b="0" i="0" u="none" baseline="0">
            <a:solidFill>
              <a:srgbClr val="000000"/>
            </a:solidFill>
            <a:latin typeface="ＭＳ Ｐゴシック"/>
            <a:ea typeface="ＭＳ Ｐゴシック"/>
          </a:endParaRPr>
        </a:p>
        <a:p>
          <a:pPr rtl="0"/>
          <a:r>
            <a:rPr lang="ja-JP" altLang="en-US" sz="1100" b="0" i="0" u="none" baseline="0">
              <a:solidFill>
                <a:srgbClr val="000000"/>
              </a:solidFill>
              <a:latin typeface="ＭＳ Ｐゴシック"/>
              <a:ea typeface="ＭＳ Ｐゴシック"/>
            </a:rPr>
            <a:t>注５　夜間支援員（指定共同生活援助（介護サービス包括型）、外部サービス利用型指定共同生活援助）</a:t>
          </a:r>
          <a:r>
            <a:rPr lang="ja-JP" altLang="ja-JP" sz="1100" b="0" i="0" baseline="0">
              <a:effectLst/>
              <a:latin typeface="+mn-lt"/>
              <a:ea typeface="+mn-ea"/>
              <a:cs typeface="+mn-cs"/>
            </a:rPr>
            <a:t>は常勤換算に算定されないので、「</a:t>
          </a:r>
          <a:r>
            <a:rPr lang="ja-JP" altLang="en-US" sz="1100" b="0" i="0" baseline="0">
              <a:effectLst/>
              <a:latin typeface="+mn-lt"/>
              <a:ea typeface="+mn-ea"/>
              <a:cs typeface="+mn-cs"/>
            </a:rPr>
            <a:t>生活支援員</a:t>
          </a:r>
          <a:r>
            <a:rPr lang="ja-JP" altLang="ja-JP" sz="1100" b="0" i="0" baseline="0">
              <a:effectLst/>
              <a:latin typeface="+mn-lt"/>
              <a:ea typeface="+mn-ea"/>
              <a:cs typeface="+mn-cs"/>
            </a:rPr>
            <a:t>　合計」より下の欄に記載してください。</a:t>
          </a:r>
          <a:endParaRPr lang="ja-JP" altLang="ja-JP">
            <a:effectLst/>
          </a:endParaRPr>
        </a:p>
        <a:p>
          <a:pPr algn="l" rtl="0">
            <a:lnSpc>
              <a:spcPts val="1300"/>
            </a:lnSpc>
            <a:defRPr sz="1000"/>
          </a:pPr>
          <a:r>
            <a:rPr lang="ja-JP" altLang="en-US" sz="1100" b="0" i="0" u="none" baseline="0">
              <a:solidFill>
                <a:srgbClr val="000000"/>
              </a:solidFill>
              <a:latin typeface="ＭＳ Ｐゴシック"/>
              <a:ea typeface="ＭＳ Ｐゴシック"/>
            </a:rPr>
            <a:t>注６　夜勤支援従事者及び夜勤職員（加配）（日中サービス支援型共同生活援助）は常勤換算に算定されないので、「生活支援員　合計」より下の欄に記載してください。</a:t>
          </a:r>
          <a:endParaRPr lang="en-US" altLang="ja-JP" sz="1100" b="0" i="0" u="none" baseline="0">
            <a:solidFill>
              <a:srgbClr val="000000"/>
            </a:solidFill>
            <a:latin typeface="ＭＳ Ｐゴシック"/>
            <a:ea typeface="ＭＳ Ｐゴシック"/>
          </a:endParaRPr>
        </a:p>
        <a:p>
          <a:pPr marL="0" marR="0" indent="0" algn="l" defTabSz="914400" rtl="0" eaLnBrk="1" fontAlgn="auto" latinLnBrk="0" hangingPunct="1">
            <a:lnSpc>
              <a:spcPts val="1300"/>
            </a:lnSpc>
            <a:spcBef>
              <a:spcPts val="0"/>
            </a:spcBef>
            <a:spcAft>
              <a:spcPts val="0"/>
            </a:spcAft>
            <a:buClrTx/>
            <a:buSzTx/>
            <a:buFontTx/>
            <a:buNone/>
            <a:defRPr sz="1000"/>
          </a:pPr>
          <a:r>
            <a:rPr lang="ja-JP" altLang="ja-JP" sz="1100" b="0" i="0" baseline="0">
              <a:solidFill>
                <a:srgbClr val="000000"/>
              </a:solidFill>
              <a:latin typeface="+mn-lt"/>
              <a:ea typeface="+mn-ea"/>
              <a:cs typeface="+mn-cs"/>
            </a:rPr>
            <a:t>注</a:t>
          </a:r>
          <a:r>
            <a:rPr lang="ja-JP" altLang="en-US" sz="1100" b="0" i="0" baseline="0">
              <a:solidFill>
                <a:srgbClr val="000000"/>
              </a:solidFill>
              <a:latin typeface="+mn-lt"/>
              <a:ea typeface="+mn-ea"/>
              <a:cs typeface="+mn-cs"/>
            </a:rPr>
            <a:t>７</a:t>
          </a:r>
          <a:r>
            <a:rPr lang="ja-JP" altLang="ja-JP" sz="1100" b="0" i="0" baseline="0">
              <a:solidFill>
                <a:srgbClr val="000000"/>
              </a:solidFill>
              <a:latin typeface="+mn-lt"/>
              <a:ea typeface="+mn-ea"/>
              <a:cs typeface="+mn-cs"/>
            </a:rPr>
            <a:t>　</a:t>
          </a:r>
          <a:r>
            <a:rPr lang="ja-JP" altLang="en-US" sz="1100" b="0" i="0" baseline="0">
              <a:solidFill>
                <a:srgbClr val="000000"/>
              </a:solidFill>
              <a:latin typeface="+mn-lt"/>
              <a:ea typeface="+mn-ea"/>
              <a:cs typeface="+mn-cs"/>
            </a:rPr>
            <a:t>看護職員、</a:t>
          </a:r>
          <a:r>
            <a:rPr lang="ja-JP" altLang="ja-JP" sz="1100" b="0" i="0" baseline="0">
              <a:solidFill>
                <a:srgbClr val="000000"/>
              </a:solidFill>
              <a:latin typeface="+mn-lt"/>
              <a:ea typeface="+mn-ea"/>
              <a:cs typeface="+mn-cs"/>
            </a:rPr>
            <a:t>事務員等、常勤換算</a:t>
          </a:r>
          <a:r>
            <a:rPr lang="ja-JP" altLang="en-US" sz="1100" b="0" i="0" baseline="0">
              <a:solidFill>
                <a:srgbClr val="000000"/>
              </a:solidFill>
              <a:latin typeface="+mn-lt"/>
              <a:ea typeface="+mn-ea"/>
              <a:cs typeface="+mn-cs"/>
            </a:rPr>
            <a:t>に算定されない職員は、「生活支援員　合計」より下の欄に記載してください。</a:t>
          </a:r>
          <a:endParaRPr lang="en-US" altLang="ja-JP" sz="1100" b="0" i="0" baseline="0">
            <a:solidFill>
              <a:srgbClr val="000000"/>
            </a:solidFill>
            <a:latin typeface="+mn-lt"/>
            <a:ea typeface="+mn-ea"/>
            <a:cs typeface="+mn-cs"/>
          </a:endParaRPr>
        </a:p>
        <a:p>
          <a:pPr marL="0" marR="0" indent="0" algn="l" defTabSz="914400" rtl="0" eaLnBrk="1" fontAlgn="auto" latinLnBrk="0" hangingPunct="1">
            <a:lnSpc>
              <a:spcPts val="1300"/>
            </a:lnSpc>
            <a:spcBef>
              <a:spcPts val="0"/>
            </a:spcBef>
            <a:spcAft>
              <a:spcPts val="0"/>
            </a:spcAft>
            <a:buClrTx/>
            <a:buSzTx/>
            <a:buFontTx/>
            <a:buNone/>
            <a:defRPr sz="1000"/>
          </a:pPr>
          <a:r>
            <a:rPr lang="ja-JP" altLang="en-US" sz="1100" b="0" i="0" baseline="0">
              <a:solidFill>
                <a:srgbClr val="000000"/>
              </a:solidFill>
              <a:latin typeface="+mn-lt"/>
              <a:ea typeface="+mn-ea"/>
              <a:cs typeface="+mn-cs"/>
            </a:rPr>
            <a:t>注８　各事業所（又は各共同生活住居ごと）に設定した夜間及び深夜の時間帯（午後</a:t>
          </a:r>
          <a:r>
            <a:rPr lang="en-US" altLang="ja-JP" sz="1100" b="0" i="0" baseline="0">
              <a:solidFill>
                <a:srgbClr val="000000"/>
              </a:solidFill>
              <a:latin typeface="+mn-lt"/>
              <a:ea typeface="+mn-ea"/>
              <a:cs typeface="+mn-cs"/>
            </a:rPr>
            <a:t>10</a:t>
          </a:r>
          <a:r>
            <a:rPr lang="ja-JP" altLang="en-US" sz="1100" b="0" i="0" baseline="0">
              <a:solidFill>
                <a:srgbClr val="000000"/>
              </a:solidFill>
              <a:latin typeface="+mn-lt"/>
              <a:ea typeface="+mn-ea"/>
              <a:cs typeface="+mn-cs"/>
            </a:rPr>
            <a:t>時から翌午前５時までを最低限含む）の勤務時間は、世話人や生活支援員の常勤換算数に含められません。該当の</a:t>
          </a:r>
          <a:endParaRPr lang="en-US" altLang="ja-JP" sz="1100" b="0" i="0" baseline="0">
            <a:solidFill>
              <a:srgbClr val="000000"/>
            </a:solidFill>
            <a:latin typeface="+mn-lt"/>
            <a:ea typeface="+mn-ea"/>
            <a:cs typeface="+mn-cs"/>
          </a:endParaRPr>
        </a:p>
        <a:p>
          <a:pPr marL="0" marR="0" indent="0" algn="l" defTabSz="914400" rtl="0" eaLnBrk="1" fontAlgn="auto" latinLnBrk="0" hangingPunct="1">
            <a:lnSpc>
              <a:spcPts val="1300"/>
            </a:lnSpc>
            <a:spcBef>
              <a:spcPts val="0"/>
            </a:spcBef>
            <a:spcAft>
              <a:spcPts val="0"/>
            </a:spcAft>
            <a:buClrTx/>
            <a:buSzTx/>
            <a:buFontTx/>
            <a:buNone/>
            <a:defRPr sz="1000"/>
          </a:pPr>
          <a:r>
            <a:rPr lang="ja-JP" altLang="en-US" sz="1100" b="0" i="0" baseline="0">
              <a:solidFill>
                <a:srgbClr val="000000"/>
              </a:solidFill>
              <a:latin typeface="+mn-lt"/>
              <a:ea typeface="+mn-ea"/>
              <a:cs typeface="+mn-cs"/>
            </a:rPr>
            <a:t>　　　時間を抜いて記入してください。</a:t>
          </a:r>
          <a:endParaRPr lang="ja-JP" altLang="ja-JP" sz="1100">
            <a:solidFill>
              <a:srgbClr val="000000"/>
            </a:solidFill>
            <a:latin typeface="+mn-lt"/>
            <a:ea typeface="+mn-ea"/>
            <a:cs typeface="+mn-cs"/>
          </a:endParaRPr>
        </a:p>
      </xdr:txBody>
    </xdr:sp>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30</xdr:col>
          <xdr:colOff>114300</xdr:colOff>
          <xdr:row>6</xdr:row>
          <xdr:rowOff>60960</xdr:rowOff>
        </xdr:from>
        <xdr:to>
          <xdr:col>34</xdr:col>
          <xdr:colOff>251460</xdr:colOff>
          <xdr:row>6</xdr:row>
          <xdr:rowOff>373380</xdr:rowOff>
        </xdr:to>
        <xdr:sp macro="" textlink="">
          <xdr:nvSpPr>
            <xdr:cNvPr id="148483" name="Option Button 1027" hidden="1">
              <a:extLst>
                <a:ext uri="{63B3BB69-23CF-44E3-9099-C40C66FF867C}">
                  <a14:compatExt spid="_x0000_s1484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指定療養介護</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36</xdr:col>
          <xdr:colOff>7620</xdr:colOff>
          <xdr:row>6</xdr:row>
          <xdr:rowOff>30480</xdr:rowOff>
        </xdr:from>
        <xdr:to>
          <xdr:col>44</xdr:col>
          <xdr:colOff>182880</xdr:colOff>
          <xdr:row>6</xdr:row>
          <xdr:rowOff>365760</xdr:rowOff>
        </xdr:to>
        <xdr:sp macro="" textlink="">
          <xdr:nvSpPr>
            <xdr:cNvPr id="148485" name="Option Button 1029" hidden="1">
              <a:extLst>
                <a:ext uri="{63B3BB69-23CF-44E3-9099-C40C66FF867C}">
                  <a14:compatExt spid="_x0000_s1484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重心施設等から移行した児・者一体型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5</xdr:row>
          <xdr:rowOff>251460</xdr:rowOff>
        </xdr:from>
        <xdr:to>
          <xdr:col>44</xdr:col>
          <xdr:colOff>327660</xdr:colOff>
          <xdr:row>7</xdr:row>
          <xdr:rowOff>0</xdr:rowOff>
        </xdr:to>
        <xdr:sp macro="" textlink="">
          <xdr:nvSpPr>
            <xdr:cNvPr id="148486" name="Group Box 1030" hidden="1">
              <a:extLst>
                <a:ext uri="{63B3BB69-23CF-44E3-9099-C40C66FF867C}">
                  <a14:compatExt spid="_x0000_s14848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xdr:wsDr>
</file>

<file path=xl/drawings/drawing6.xml><?xml version="1.0" encoding="utf-8"?>
<xdr:wsDr xmlns:xdr="http://schemas.openxmlformats.org/drawingml/2006/spreadsheetDrawing" xmlns:a="http://schemas.openxmlformats.org/drawingml/2006/main">
  <xdr:twoCellAnchor>
    <xdr:from>
      <xdr:col>15</xdr:col>
      <xdr:colOff>87723</xdr:colOff>
      <xdr:row>0</xdr:row>
      <xdr:rowOff>0</xdr:rowOff>
    </xdr:from>
    <xdr:to>
      <xdr:col>22</xdr:col>
      <xdr:colOff>106643</xdr:colOff>
      <xdr:row>0</xdr:row>
      <xdr:rowOff>0</xdr:rowOff>
    </xdr:to>
    <xdr:sp macro="" textlink="">
      <xdr:nvSpPr>
        <xdr:cNvPr id="1070" name="Text Box 1"/>
        <xdr:cNvSpPr txBox="1"/>
      </xdr:nvSpPr>
      <xdr:spPr bwMode="auto">
        <a:xfrm>
          <a:off x="5295900" y="0"/>
          <a:ext cx="1914525" cy="0"/>
        </a:xfrm>
        <a:prstGeom prst="rect">
          <a:avLst/>
        </a:prstGeom>
        <a:solidFill>
          <a:srgbClr val="FFFFFF"/>
        </a:solidFill>
        <a:ln w="28575">
          <a:solidFill>
            <a:srgbClr val="000000"/>
          </a:solidFill>
          <a:miter lim="800000"/>
        </a:ln>
      </xdr:spPr>
      <xdr:txBody>
        <a:bodyPr vertOverflow="clip" wrap="square" lIns="64008" tIns="41148" rIns="64008" bIns="41148" anchor="ctr" upright="1"/>
        <a:lstStyle/>
        <a:p>
          <a:pPr algn="ctr" rtl="0"/>
          <a:r>
            <a:rPr lang="ja-JP" altLang="en-US" sz="3600" b="0" i="0" u="none" baseline="0">
              <a:solidFill>
                <a:srgbClr val="000000"/>
              </a:solidFill>
              <a:latin typeface="ＭＳ Ｐゴシック"/>
              <a:ea typeface="ＭＳ Ｐゴシック"/>
            </a:rPr>
            <a:t>記載例</a:t>
          </a:r>
        </a:p>
      </xdr:txBody>
    </xdr:sp>
    <xdr:clientData/>
  </xdr:twoCellAnchor>
  <xdr:twoCellAnchor>
    <xdr:from>
      <xdr:col>7</xdr:col>
      <xdr:colOff>224939</xdr:colOff>
      <xdr:row>21</xdr:row>
      <xdr:rowOff>190649</xdr:rowOff>
    </xdr:from>
    <xdr:to>
      <xdr:col>28</xdr:col>
      <xdr:colOff>293379</xdr:colOff>
      <xdr:row>24</xdr:row>
      <xdr:rowOff>94878</xdr:rowOff>
    </xdr:to>
    <xdr:sp macro="" textlink="">
      <xdr:nvSpPr>
        <xdr:cNvPr id="1071" name="Text Box 2"/>
        <xdr:cNvSpPr txBox="1"/>
      </xdr:nvSpPr>
      <xdr:spPr bwMode="auto">
        <a:xfrm>
          <a:off x="3219450" y="6924675"/>
          <a:ext cx="5857875" cy="819150"/>
        </a:xfrm>
        <a:prstGeom prst="rect">
          <a:avLst/>
        </a:prstGeom>
        <a:solidFill>
          <a:srgbClr val="FFFFFF"/>
        </a:solidFill>
        <a:ln w="9525">
          <a:solidFill>
            <a:srgbClr val="000000"/>
          </a:solidFill>
          <a:miter lim="800000"/>
        </a:ln>
      </xdr:spPr>
      <xdr:txBody>
        <a:bodyPr vertOverflow="clip" wrap="square" lIns="27432" tIns="18288" rIns="0" bIns="18288" anchor="ctr" upright="1"/>
        <a:lstStyle/>
        <a:p>
          <a:pPr algn="l" rtl="0">
            <a:lnSpc>
              <a:spcPts val="1200"/>
            </a:lnSpc>
            <a:defRPr sz="1000"/>
          </a:pPr>
          <a:r>
            <a:rPr lang="ja-JP" altLang="en-US" sz="1000" b="0" i="0" u="none" baseline="0">
              <a:solidFill>
                <a:srgbClr val="000000"/>
              </a:solidFill>
              <a:latin typeface="ＭＳ Ｐゴシック"/>
              <a:ea typeface="ＭＳ Ｐゴシック"/>
            </a:rPr>
            <a:t>（参考）</a:t>
          </a:r>
        </a:p>
        <a:p>
          <a:pPr algn="l" rtl="0">
            <a:lnSpc>
              <a:spcPts val="1200"/>
            </a:lnSpc>
            <a:defRPr sz="1000"/>
          </a:pPr>
          <a:r>
            <a:rPr lang="ja-JP" altLang="en-US" sz="1000" b="0" i="0" u="none" baseline="0">
              <a:solidFill>
                <a:srgbClr val="000000"/>
              </a:solidFill>
              <a:latin typeface="ＭＳ Ｐゴシック"/>
              <a:ea typeface="ＭＳ Ｐゴシック"/>
            </a:rPr>
            <a:t>　生活介護における経過措置利用者</a:t>
          </a:r>
        </a:p>
        <a:p>
          <a:pPr algn="l" rtl="0">
            <a:lnSpc>
              <a:spcPts val="1200"/>
            </a:lnSpc>
            <a:defRPr sz="1000"/>
          </a:pPr>
          <a:r>
            <a:rPr lang="ja-JP" altLang="en-US" sz="1000" b="0" i="0" u="none" baseline="0">
              <a:solidFill>
                <a:srgbClr val="000000"/>
              </a:solidFill>
              <a:latin typeface="ＭＳ Ｐゴシック"/>
              <a:ea typeface="ＭＳ Ｐゴシック"/>
            </a:rPr>
            <a:t>　・施設入所者のうち、障害支援区分非該当の者、区分１・２の者、</a:t>
          </a:r>
          <a:r>
            <a:rPr lang="en-US" altLang="ja-JP" sz="1000" b="0" i="0" u="none" baseline="0">
              <a:solidFill>
                <a:srgbClr val="000000"/>
              </a:solidFill>
              <a:latin typeface="ＭＳ Ｐゴシック"/>
              <a:ea typeface="ＭＳ Ｐゴシック"/>
            </a:rPr>
            <a:t>50</a:t>
          </a:r>
          <a:r>
            <a:rPr lang="ja-JP" altLang="en-US" sz="1000" b="0" i="0" u="none" baseline="0">
              <a:solidFill>
                <a:srgbClr val="000000"/>
              </a:solidFill>
              <a:latin typeface="ＭＳ Ｐゴシック"/>
              <a:ea typeface="ＭＳ Ｐゴシック"/>
            </a:rPr>
            <a:t>歳未満で区分３の利用者</a:t>
          </a:r>
        </a:p>
        <a:p>
          <a:pPr algn="l" rtl="0">
            <a:lnSpc>
              <a:spcPts val="1100"/>
            </a:lnSpc>
            <a:defRPr sz="1000"/>
          </a:pPr>
          <a:r>
            <a:rPr lang="ja-JP" altLang="en-US" sz="1000" b="0" i="0" u="none" baseline="0">
              <a:solidFill>
                <a:srgbClr val="000000"/>
              </a:solidFill>
              <a:latin typeface="ＭＳ Ｐゴシック"/>
              <a:ea typeface="ＭＳ Ｐゴシック"/>
            </a:rPr>
            <a:t>　・施設入所者以外の者のうち、障害支援区分非該当の者、区分１の者、</a:t>
          </a:r>
          <a:r>
            <a:rPr lang="en-US" altLang="ja-JP" sz="1000" b="0" i="0" u="none" baseline="0">
              <a:solidFill>
                <a:srgbClr val="000000"/>
              </a:solidFill>
              <a:latin typeface="ＭＳ Ｐゴシック"/>
              <a:ea typeface="ＭＳ Ｐゴシック"/>
            </a:rPr>
            <a:t>50</a:t>
          </a:r>
          <a:r>
            <a:rPr lang="ja-JP" altLang="en-US" sz="1000" b="0" i="0" u="none" baseline="0">
              <a:solidFill>
                <a:srgbClr val="000000"/>
              </a:solidFill>
              <a:latin typeface="ＭＳ Ｐゴシック"/>
              <a:ea typeface="ＭＳ Ｐゴシック"/>
            </a:rPr>
            <a:t>歳未満で区分２の利用者</a:t>
          </a:r>
        </a:p>
      </xdr:txBody>
    </xdr:sp>
    <xdr:clientData/>
  </xdr:twoCellAnchor>
  <mc:AlternateContent xmlns:mc="http://schemas.openxmlformats.org/markup-compatibility/2006">
    <mc:Choice xmlns:a14="http://schemas.microsoft.com/office/drawing/2010/main" Requires="a14">
      <xdr:twoCellAnchor editAs="oneCell">
        <xdr:from>
          <xdr:col>29</xdr:col>
          <xdr:colOff>30480</xdr:colOff>
          <xdr:row>6</xdr:row>
          <xdr:rowOff>30480</xdr:rowOff>
        </xdr:from>
        <xdr:to>
          <xdr:col>44</xdr:col>
          <xdr:colOff>373380</xdr:colOff>
          <xdr:row>6</xdr:row>
          <xdr:rowOff>350520</xdr:rowOff>
        </xdr:to>
        <xdr:sp macro="" textlink="">
          <xdr:nvSpPr>
            <xdr:cNvPr id="134147" name="Check Box 3" descr="障害者支援施設の昼間実施サービスとして行う生活介護&#10;の場合は左の□にチェックを入れてください。" hidden="1">
              <a:extLst>
                <a:ext uri="{63B3BB69-23CF-44E3-9099-C40C66FF867C}">
                  <a14:compatExt spid="_x0000_s134147"/>
                </a:ext>
              </a:extLst>
            </xdr:cNvPr>
            <xdr:cNvSpPr/>
          </xdr:nvSpPr>
          <xdr:spPr bwMode="auto">
            <a:xfrm>
              <a:off x="0" y="0"/>
              <a:ext cx="0" cy="0"/>
            </a:xfrm>
            <a:prstGeom prst="rect">
              <a:avLst/>
            </a:prstGeom>
            <a:solidFill>
              <a:srgbClr val="FFCC99" mc:Ignorable="a14" a14:legacySpreadsheetColorIndex="47"/>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障害者支援施設の昼間実施サービスとして行う生活介護の場合は左の□にチェック</a:t>
              </a:r>
            </a:p>
          </xdr:txBody>
        </xdr:sp>
        <xdr:clientData fLocksWithSheet="0"/>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28</xdr:col>
          <xdr:colOff>327660</xdr:colOff>
          <xdr:row>4</xdr:row>
          <xdr:rowOff>259080</xdr:rowOff>
        </xdr:from>
        <xdr:to>
          <xdr:col>38</xdr:col>
          <xdr:colOff>60960</xdr:colOff>
          <xdr:row>6</xdr:row>
          <xdr:rowOff>0</xdr:rowOff>
        </xdr:to>
        <xdr:sp macro="" textlink="">
          <xdr:nvSpPr>
            <xdr:cNvPr id="191489" name="Drop Down 1025" hidden="1">
              <a:extLst>
                <a:ext uri="{63B3BB69-23CF-44E3-9099-C40C66FF867C}">
                  <a14:compatExt spid="_x0000_s19148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23</xdr:col>
      <xdr:colOff>49586</xdr:colOff>
      <xdr:row>7</xdr:row>
      <xdr:rowOff>133015</xdr:rowOff>
    </xdr:from>
    <xdr:to>
      <xdr:col>39</xdr:col>
      <xdr:colOff>89633</xdr:colOff>
      <xdr:row>7</xdr:row>
      <xdr:rowOff>476808</xdr:rowOff>
    </xdr:to>
    <xdr:sp macro="" textlink="" fLocksText="0">
      <xdr:nvSpPr>
        <xdr:cNvPr id="80" name="正方形/長方形 2"/>
        <xdr:cNvSpPr/>
      </xdr:nvSpPr>
      <xdr:spPr>
        <a:xfrm>
          <a:off x="7543800" y="2466975"/>
          <a:ext cx="4438650" cy="3429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bg1"/>
        </a:fontRef>
      </xdr:style>
      <xdr:txBody>
        <a:bodyPr vertOverflow="clip" lIns="91440" tIns="45720" rIns="91440" bIns="45720" anchor="ctr"/>
        <a:lstStyle/>
        <a:p>
          <a:pPr algn="ctr"/>
          <a:r>
            <a:rPr lang="en-US" altLang="ja-JP" sz="1100">
              <a:solidFill>
                <a:srgbClr val="000000"/>
              </a:solidFill>
              <a:latin typeface="+mn-ea"/>
              <a:ea typeface="+mn-ea"/>
            </a:rPr>
            <a:t>※</a:t>
          </a:r>
          <a:r>
            <a:rPr lang="ja-JP" altLang="en-US" sz="1100">
              <a:solidFill>
                <a:srgbClr val="000000"/>
              </a:solidFill>
              <a:latin typeface="+mn-ea"/>
              <a:ea typeface="+mn-ea"/>
            </a:rPr>
            <a:t>　就労支援員、目標工賃達成指導員、賃金向上達成指導員は除く</a:t>
          </a:r>
        </a:p>
      </xdr:txBody>
    </xdr:sp>
    <xdr:clientData/>
  </xdr:twoCellAnchor>
  <xdr:twoCellAnchor>
    <xdr:from>
      <xdr:col>36</xdr:col>
      <xdr:colOff>97053</xdr:colOff>
      <xdr:row>43</xdr:row>
      <xdr:rowOff>298</xdr:rowOff>
    </xdr:from>
    <xdr:to>
      <xdr:col>45</xdr:col>
      <xdr:colOff>118110</xdr:colOff>
      <xdr:row>49</xdr:row>
      <xdr:rowOff>298</xdr:rowOff>
    </xdr:to>
    <xdr:sp macro="" textlink="" fLocksText="0">
      <xdr:nvSpPr>
        <xdr:cNvPr id="81" name="四角形吹き出し 6"/>
        <xdr:cNvSpPr/>
      </xdr:nvSpPr>
      <xdr:spPr>
        <a:xfrm>
          <a:off x="9984003" y="9201448"/>
          <a:ext cx="2621382" cy="1028700"/>
        </a:xfrm>
        <a:prstGeom prst="wedgeRectCallout">
          <a:avLst>
            <a:gd name="adj1" fmla="val -1504"/>
            <a:gd name="adj2" fmla="val -251266"/>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pPr algn="l">
            <a:lnSpc>
              <a:spcPts val="1200"/>
            </a:lnSpc>
          </a:pPr>
          <a:r>
            <a:rPr lang="ja-JP" altLang="en-US" sz="1100">
              <a:solidFill>
                <a:srgbClr val="FF0000"/>
              </a:solidFill>
            </a:rPr>
            <a:t>別紙</a:t>
          </a:r>
          <a:r>
            <a:rPr lang="en-US" altLang="ja-JP" sz="1100">
              <a:solidFill>
                <a:srgbClr val="FF0000"/>
              </a:solidFill>
            </a:rPr>
            <a:t>2-2</a:t>
          </a:r>
          <a:r>
            <a:rPr lang="ja-JP" altLang="en-US" sz="1100">
              <a:solidFill>
                <a:srgbClr val="FF0000"/>
              </a:solidFill>
            </a:rPr>
            <a:t>で算出する常勤換算のうち、想定される施設外就労随行の職員の勤務時間を除いた常勤換算（</a:t>
          </a:r>
          <a:r>
            <a:rPr lang="en-US" altLang="ja-JP" sz="1100">
              <a:solidFill>
                <a:srgbClr val="FF0000"/>
              </a:solidFill>
            </a:rPr>
            <a:t>=</a:t>
          </a:r>
          <a:r>
            <a:rPr lang="ja-JP" altLang="en-US" sz="1100">
              <a:solidFill>
                <a:srgbClr val="FF0000"/>
              </a:solidFill>
            </a:rPr>
            <a:t>事業所内に配置されている職員の常勤換算）を記載する。</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59148</xdr:colOff>
      <xdr:row>9</xdr:row>
      <xdr:rowOff>0</xdr:rowOff>
    </xdr:from>
    <xdr:to>
      <xdr:col>4</xdr:col>
      <xdr:colOff>409283</xdr:colOff>
      <xdr:row>9</xdr:row>
      <xdr:rowOff>0</xdr:rowOff>
    </xdr:to>
    <xdr:sp macro="" textlink="">
      <xdr:nvSpPr>
        <xdr:cNvPr id="503" name="Text Box 2"/>
        <xdr:cNvSpPr txBox="1"/>
      </xdr:nvSpPr>
      <xdr:spPr bwMode="auto">
        <a:xfrm>
          <a:off x="1924050" y="3171825"/>
          <a:ext cx="971550" cy="0"/>
        </a:xfrm>
        <a:prstGeom prst="rect">
          <a:avLst/>
        </a:prstGeom>
        <a:noFill/>
        <a:ln w="12700">
          <a:noFill/>
          <a:miter lim="800000"/>
        </a:ln>
        <a:effectLst/>
      </xdr:spPr>
      <xdr:txBody>
        <a:bodyPr vertOverflow="clip" wrap="square" lIns="27432" tIns="18288" rIns="0" bIns="0" anchor="t" upright="1"/>
        <a:lstStyle/>
        <a:p>
          <a:pPr algn="l" rtl="0">
            <a:defRPr sz="1000"/>
          </a:pPr>
          <a:r>
            <a:rPr lang="en-US" altLang="ja-JP" sz="800" b="0" i="0" u="none" baseline="0">
              <a:solidFill>
                <a:srgbClr val="000000"/>
              </a:solidFill>
              <a:latin typeface="ＭＳ Ｐゴシック"/>
              <a:ea typeface="ＭＳ Ｐゴシック"/>
            </a:rPr>
            <a:t>(</a:t>
          </a:r>
          <a:r>
            <a:rPr lang="ja-JP" altLang="en-US" sz="800" b="0" i="0" u="none" baseline="0">
              <a:solidFill>
                <a:srgbClr val="000000"/>
              </a:solidFill>
              <a:latin typeface="ＭＳ Ｐゴシック"/>
              <a:ea typeface="ＭＳ Ｐゴシック"/>
            </a:rPr>
            <a:t>５０歳以上で</a:t>
          </a:r>
        </a:p>
        <a:p>
          <a:pPr algn="l" rtl="0">
            <a:defRPr sz="1000"/>
          </a:pPr>
          <a:r>
            <a:rPr lang="ja-JP" altLang="en-US" sz="800" b="0" i="0" u="none" baseline="0">
              <a:solidFill>
                <a:srgbClr val="000000"/>
              </a:solidFill>
              <a:latin typeface="ＭＳ Ｐゴシック"/>
              <a:ea typeface="ＭＳ Ｐゴシック"/>
            </a:rPr>
            <a:t>区分３の者を含む）</a:t>
          </a:r>
        </a:p>
      </xdr:txBody>
    </xdr:sp>
    <xdr:clientData/>
  </xdr:twoCellAnchor>
  <mc:AlternateContent xmlns:mc="http://schemas.openxmlformats.org/markup-compatibility/2006">
    <mc:Choice xmlns:a14="http://schemas.microsoft.com/office/drawing/2010/main" Requires="a14">
      <xdr:twoCellAnchor>
        <xdr:from>
          <xdr:col>28</xdr:col>
          <xdr:colOff>91440</xdr:colOff>
          <xdr:row>5</xdr:row>
          <xdr:rowOff>30480</xdr:rowOff>
        </xdr:from>
        <xdr:to>
          <xdr:col>32</xdr:col>
          <xdr:colOff>152400</xdr:colOff>
          <xdr:row>5</xdr:row>
          <xdr:rowOff>381000</xdr:rowOff>
        </xdr:to>
        <xdr:grpSp>
          <xdr:nvGrpSpPr>
            <xdr:cNvPr id="170870" name="Group 3"/>
            <xdr:cNvGrpSpPr>
              <a:grpSpLocks/>
            </xdr:cNvGrpSpPr>
          </xdr:nvGrpSpPr>
          <xdr:grpSpPr bwMode="auto">
            <a:xfrm>
              <a:off x="8138152" y="1645920"/>
              <a:ext cx="1148079" cy="350520"/>
              <a:chOff x="970" y="140"/>
              <a:chExt cx="132" cy="37"/>
            </a:xfrm>
          </xdr:grpSpPr>
          <xdr:sp macro="" textlink="">
            <xdr:nvSpPr>
              <xdr:cNvPr id="169985" name="Option Button 1" hidden="1">
                <a:extLst>
                  <a:ext uri="{63B3BB69-23CF-44E3-9099-C40C66FF867C}">
                    <a14:compatExt spid="_x0000_s169985"/>
                  </a:ext>
                </a:extLst>
              </xdr:cNvPr>
              <xdr:cNvSpPr/>
            </xdr:nvSpPr>
            <xdr:spPr bwMode="auto">
              <a:xfrm>
                <a:off x="970" y="141"/>
                <a:ext cx="74" cy="35"/>
              </a:xfrm>
              <a:prstGeom prst="rect">
                <a:avLst/>
              </a:prstGeom>
              <a:solidFill>
                <a:srgbClr val="FFCC99" mc:Ignorable="a14" a14:legacySpreadsheetColorIndex="47"/>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夜勤</a:t>
                </a:r>
              </a:p>
            </xdr:txBody>
          </xdr:sp>
          <xdr:sp macro="" textlink="">
            <xdr:nvSpPr>
              <xdr:cNvPr id="169986" name="Option Button 2" hidden="1">
                <a:extLst>
                  <a:ext uri="{63B3BB69-23CF-44E3-9099-C40C66FF867C}">
                    <a14:compatExt spid="_x0000_s169986"/>
                  </a:ext>
                </a:extLst>
              </xdr:cNvPr>
              <xdr:cNvSpPr/>
            </xdr:nvSpPr>
            <xdr:spPr bwMode="auto">
              <a:xfrm>
                <a:off x="1032" y="140"/>
                <a:ext cx="70" cy="37"/>
              </a:xfrm>
              <a:prstGeom prst="rect">
                <a:avLst/>
              </a:prstGeom>
              <a:solidFill>
                <a:srgbClr val="FFCC99" mc:Ignorable="a14" a14:legacySpreadsheetColorIndex="47"/>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宿直</a:t>
                </a:r>
              </a:p>
            </xdr:txBody>
          </xdr:sp>
        </xdr:grpSp>
        <xdr:clientData fLocksWithSheet="0"/>
      </xdr:twoCellAnchor>
    </mc:Choice>
    <mc:Fallback/>
  </mc:AlternateContent>
</xdr:wsDr>
</file>

<file path=xl/drawings/drawing9.xml><?xml version="1.0" encoding="utf-8"?>
<xdr:wsDr xmlns:xdr="http://schemas.openxmlformats.org/drawingml/2006/spreadsheetDrawing" xmlns:a="http://schemas.openxmlformats.org/drawingml/2006/main">
  <xdr:twoCellAnchor>
    <xdr:from>
      <xdr:col>12</xdr:col>
      <xdr:colOff>0</xdr:colOff>
      <xdr:row>32</xdr:row>
      <xdr:rowOff>0</xdr:rowOff>
    </xdr:from>
    <xdr:to>
      <xdr:col>12</xdr:col>
      <xdr:colOff>0</xdr:colOff>
      <xdr:row>32</xdr:row>
      <xdr:rowOff>0</xdr:rowOff>
    </xdr:to>
    <xdr:sp macro="" textlink="">
      <xdr:nvSpPr>
        <xdr:cNvPr id="215078" name="Line 1"/>
        <xdr:cNvSpPr>
          <a:spLocks noChangeShapeType="1"/>
        </xdr:cNvSpPr>
      </xdr:nvSpPr>
      <xdr:spPr bwMode="auto">
        <a:xfrm>
          <a:off x="3604260" y="6682740"/>
          <a:ext cx="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144780</xdr:colOff>
      <xdr:row>75</xdr:row>
      <xdr:rowOff>83820</xdr:rowOff>
    </xdr:from>
    <xdr:to>
      <xdr:col>25</xdr:col>
      <xdr:colOff>38100</xdr:colOff>
      <xdr:row>100</xdr:row>
      <xdr:rowOff>160020</xdr:rowOff>
    </xdr:to>
    <xdr:grpSp>
      <xdr:nvGrpSpPr>
        <xdr:cNvPr id="215079" name="グループ化 4"/>
        <xdr:cNvGrpSpPr>
          <a:grpSpLocks/>
        </xdr:cNvGrpSpPr>
      </xdr:nvGrpSpPr>
      <xdr:grpSpPr bwMode="auto">
        <a:xfrm>
          <a:off x="347980" y="17426940"/>
          <a:ext cx="7990840" cy="4394200"/>
          <a:chOff x="342900" y="17437100"/>
          <a:chExt cx="8839200" cy="4521200"/>
        </a:xfrm>
      </xdr:grpSpPr>
      <xdr:sp macro="" textlink="">
        <xdr:nvSpPr>
          <xdr:cNvPr id="4" name="正方形/長方形 3"/>
          <xdr:cNvSpPr/>
        </xdr:nvSpPr>
        <xdr:spPr>
          <a:xfrm>
            <a:off x="699868" y="17614719"/>
            <a:ext cx="8244254" cy="404485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t"/>
          <a:lstStyle/>
          <a:p>
            <a:pPr algn="ctr">
              <a:lnSpc>
                <a:spcPts val="2000"/>
              </a:lnSpc>
            </a:pPr>
            <a:r>
              <a:rPr kumimoji="1" lang="ja-JP" altLang="en-US" sz="1600" b="1">
                <a:solidFill>
                  <a:sysClr val="windowText" lastClr="000000"/>
                </a:solidFill>
              </a:rPr>
              <a:t>特定事業所加算の算定要件</a:t>
            </a:r>
            <a:endParaRPr kumimoji="1" lang="en-US" altLang="ja-JP" sz="1600" b="1">
              <a:solidFill>
                <a:sysClr val="windowText" lastClr="000000"/>
              </a:solidFill>
            </a:endParaRPr>
          </a:p>
          <a:p>
            <a:pPr algn="ctr">
              <a:lnSpc>
                <a:spcPts val="1900"/>
              </a:lnSpc>
            </a:pPr>
            <a:endParaRPr kumimoji="1" lang="en-US" altLang="ja-JP" sz="1600" b="1">
              <a:solidFill>
                <a:sysClr val="windowText" lastClr="000000"/>
              </a:solidFill>
            </a:endParaRPr>
          </a:p>
          <a:p>
            <a:pPr algn="l"/>
            <a:r>
              <a:rPr kumimoji="1" lang="ja-JP" altLang="en-US" sz="1600">
                <a:solidFill>
                  <a:sysClr val="windowText" lastClr="000000"/>
                </a:solidFill>
              </a:rPr>
              <a:t>特定事業所加算</a:t>
            </a:r>
            <a:r>
              <a:rPr kumimoji="1" lang="en-US" altLang="ja-JP" sz="1600">
                <a:solidFill>
                  <a:sysClr val="windowText" lastClr="000000"/>
                </a:solidFill>
              </a:rPr>
              <a:t>Ⅰ</a:t>
            </a:r>
            <a:r>
              <a:rPr kumimoji="1" lang="ja-JP" altLang="en-US" sz="1600">
                <a:solidFill>
                  <a:sysClr val="windowText" lastClr="000000"/>
                </a:solidFill>
              </a:rPr>
              <a:t>　</a:t>
            </a:r>
            <a:r>
              <a:rPr kumimoji="1" lang="ja-JP" altLang="en-US" sz="1600" u="dbl">
                <a:solidFill>
                  <a:sysClr val="windowText" lastClr="000000"/>
                </a:solidFill>
              </a:rPr>
              <a:t>（１）～（９）のいずれにも適合する場合</a:t>
            </a:r>
            <a:r>
              <a:rPr kumimoji="1" lang="ja-JP" altLang="en-US" sz="1600">
                <a:solidFill>
                  <a:sysClr val="windowText" lastClr="000000"/>
                </a:solidFill>
              </a:rPr>
              <a:t>、算定</a:t>
            </a:r>
            <a:endParaRPr kumimoji="1" lang="en-US" altLang="ja-JP" sz="1600">
              <a:solidFill>
                <a:sysClr val="windowText" lastClr="000000"/>
              </a:solidFill>
            </a:endParaRPr>
          </a:p>
          <a:p>
            <a:pPr algn="l">
              <a:lnSpc>
                <a:spcPts val="1900"/>
              </a:lnSpc>
            </a:pPr>
            <a:endParaRPr kumimoji="1" lang="en-US" altLang="ja-JP" sz="1600">
              <a:solidFill>
                <a:sysClr val="windowText" lastClr="000000"/>
              </a:solidFill>
            </a:endParaRPr>
          </a:p>
          <a:p>
            <a:pPr algn="l"/>
            <a:r>
              <a:rPr kumimoji="1" lang="ja-JP" altLang="en-US" sz="1600">
                <a:solidFill>
                  <a:sysClr val="windowText" lastClr="000000"/>
                </a:solidFill>
              </a:rPr>
              <a:t>特定事業所加算</a:t>
            </a:r>
            <a:r>
              <a:rPr kumimoji="1" lang="en-US" altLang="ja-JP" sz="1600">
                <a:solidFill>
                  <a:sysClr val="windowText" lastClr="000000"/>
                </a:solidFill>
              </a:rPr>
              <a:t>Ⅱ</a:t>
            </a:r>
            <a:r>
              <a:rPr kumimoji="1" lang="ja-JP" altLang="en-US" sz="1600">
                <a:solidFill>
                  <a:sysClr val="windowText" lastClr="000000"/>
                </a:solidFill>
              </a:rPr>
              <a:t>　（１）～（５）のいずれにも適合し、</a:t>
            </a:r>
            <a:r>
              <a:rPr kumimoji="1" lang="ja-JP" altLang="en-US" sz="1600" u="dbl">
                <a:solidFill>
                  <a:sysClr val="windowText" lastClr="000000"/>
                </a:solidFill>
              </a:rPr>
              <a:t>かつ</a:t>
            </a:r>
            <a:r>
              <a:rPr kumimoji="1" lang="ja-JP" altLang="en-US" sz="1600">
                <a:solidFill>
                  <a:sysClr val="windowText" lastClr="000000"/>
                </a:solidFill>
              </a:rPr>
              <a:t>、</a:t>
            </a:r>
            <a:endParaRPr kumimoji="1" lang="en-US" altLang="ja-JP" sz="1600">
              <a:solidFill>
                <a:sysClr val="windowText" lastClr="000000"/>
              </a:solidFill>
            </a:endParaRPr>
          </a:p>
          <a:p>
            <a:pPr algn="l"/>
            <a:r>
              <a:rPr kumimoji="1" lang="ja-JP" altLang="en-US" sz="1600">
                <a:solidFill>
                  <a:sysClr val="windowText" lastClr="000000"/>
                </a:solidFill>
              </a:rPr>
              <a:t>　　　　　　　　　　　　　（６）、又は（７）と（８）のいずれかに適合する場合、算定</a:t>
            </a:r>
            <a:endParaRPr kumimoji="1" lang="en-US" altLang="ja-JP" sz="1600">
              <a:solidFill>
                <a:sysClr val="windowText" lastClr="000000"/>
              </a:solidFill>
            </a:endParaRPr>
          </a:p>
          <a:p>
            <a:pPr algn="l">
              <a:lnSpc>
                <a:spcPts val="1900"/>
              </a:lnSpc>
            </a:pPr>
            <a:endParaRPr kumimoji="1" lang="en-US" altLang="ja-JP" sz="1600">
              <a:solidFill>
                <a:sysClr val="windowText" lastClr="000000"/>
              </a:solidFill>
            </a:endParaRPr>
          </a:p>
          <a:p>
            <a:pPr algn="l"/>
            <a:r>
              <a:rPr kumimoji="1" lang="ja-JP" altLang="en-US" sz="1600">
                <a:solidFill>
                  <a:sysClr val="windowText" lastClr="000000"/>
                </a:solidFill>
              </a:rPr>
              <a:t>特定事業所加算</a:t>
            </a:r>
            <a:r>
              <a:rPr kumimoji="1" lang="en-US" altLang="ja-JP" sz="1600">
                <a:solidFill>
                  <a:sysClr val="windowText" lastClr="000000"/>
                </a:solidFill>
              </a:rPr>
              <a:t>Ⅲ</a:t>
            </a:r>
            <a:r>
              <a:rPr kumimoji="1" lang="ja-JP" altLang="en-US" sz="1600">
                <a:solidFill>
                  <a:sysClr val="windowText" lastClr="000000"/>
                </a:solidFill>
              </a:rPr>
              <a:t>　</a:t>
            </a:r>
            <a:r>
              <a:rPr kumimoji="1" lang="ja-JP" altLang="en-US" sz="1600" u="dbl">
                <a:solidFill>
                  <a:sysClr val="windowText" lastClr="000000"/>
                </a:solidFill>
              </a:rPr>
              <a:t>（１）～（５）と（９）のいずれにも適合する場合</a:t>
            </a:r>
            <a:r>
              <a:rPr kumimoji="1" lang="ja-JP" altLang="en-US" sz="1600">
                <a:solidFill>
                  <a:sysClr val="windowText" lastClr="000000"/>
                </a:solidFill>
              </a:rPr>
              <a:t>、算定</a:t>
            </a:r>
            <a:endParaRPr kumimoji="1" lang="en-US" altLang="ja-JP" sz="1600">
              <a:solidFill>
                <a:sysClr val="windowText" lastClr="000000"/>
              </a:solidFill>
            </a:endParaRPr>
          </a:p>
          <a:p>
            <a:pPr algn="l">
              <a:lnSpc>
                <a:spcPts val="1900"/>
              </a:lnSpc>
            </a:pPr>
            <a:endParaRPr kumimoji="1" lang="en-US" altLang="ja-JP" sz="1600">
              <a:solidFill>
                <a:sysClr val="windowText" lastClr="000000"/>
              </a:solidFill>
            </a:endParaRPr>
          </a:p>
          <a:p>
            <a:pPr algn="l">
              <a:lnSpc>
                <a:spcPts val="2000"/>
              </a:lnSpc>
            </a:pPr>
            <a:r>
              <a:rPr kumimoji="1" lang="ja-JP" altLang="en-US" sz="1600">
                <a:solidFill>
                  <a:sysClr val="windowText" lastClr="000000"/>
                </a:solidFill>
              </a:rPr>
              <a:t>特定事業所加算</a:t>
            </a:r>
            <a:r>
              <a:rPr kumimoji="1" lang="en-US" altLang="ja-JP" sz="1600">
                <a:solidFill>
                  <a:sysClr val="windowText" lastClr="000000"/>
                </a:solidFill>
              </a:rPr>
              <a:t>Ⅳ</a:t>
            </a:r>
            <a:r>
              <a:rPr kumimoji="1" lang="ja-JP" altLang="en-US" sz="1600">
                <a:solidFill>
                  <a:sysClr val="windowText" lastClr="000000"/>
                </a:solidFill>
              </a:rPr>
              <a:t>　（１）－２と（２）～（５）と（８）－２と（９）－２のいずれにも</a:t>
            </a:r>
            <a:endParaRPr kumimoji="1" lang="en-US" altLang="ja-JP" sz="1600">
              <a:solidFill>
                <a:sysClr val="windowText" lastClr="000000"/>
              </a:solidFill>
            </a:endParaRPr>
          </a:p>
          <a:p>
            <a:pPr algn="l">
              <a:lnSpc>
                <a:spcPts val="2000"/>
              </a:lnSpc>
            </a:pPr>
            <a:r>
              <a:rPr kumimoji="1" lang="ja-JP" altLang="en-US" sz="1600">
                <a:solidFill>
                  <a:sysClr val="windowText" lastClr="000000"/>
                </a:solidFill>
              </a:rPr>
              <a:t>　　　　　　　　　　　　　適合する場合、算定　　　　　　　</a:t>
            </a:r>
          </a:p>
        </xdr:txBody>
      </xdr:sp>
      <xdr:sp macro="" textlink="">
        <xdr:nvSpPr>
          <xdr:cNvPr id="5" name="角丸四角形 4"/>
          <xdr:cNvSpPr/>
        </xdr:nvSpPr>
        <xdr:spPr>
          <a:xfrm>
            <a:off x="342900" y="17437100"/>
            <a:ext cx="8839200" cy="4521200"/>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ja-JP" altLang="en-US"/>
          </a:p>
        </xdr:txBody>
      </xdr:sp>
    </xdr:grpSp>
    <xdr:clientData/>
  </xdr:twoCellAnchor>
  <mc:AlternateContent xmlns:mc="http://schemas.openxmlformats.org/markup-compatibility/2006">
    <mc:Choice xmlns:a14="http://schemas.microsoft.com/office/drawing/2010/main" Requires="a14">
      <xdr:twoCellAnchor editAs="oneCell">
        <xdr:from>
          <xdr:col>21</xdr:col>
          <xdr:colOff>114300</xdr:colOff>
          <xdr:row>6</xdr:row>
          <xdr:rowOff>22860</xdr:rowOff>
        </xdr:from>
        <xdr:to>
          <xdr:col>22</xdr:col>
          <xdr:colOff>213360</xdr:colOff>
          <xdr:row>7</xdr:row>
          <xdr:rowOff>30480</xdr:rowOff>
        </xdr:to>
        <xdr:sp macro="" textlink="">
          <xdr:nvSpPr>
            <xdr:cNvPr id="215041" name="Option Button 1" hidden="1">
              <a:extLst>
                <a:ext uri="{63B3BB69-23CF-44E3-9099-C40C66FF867C}">
                  <a14:compatExt spid="_x0000_s2150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60960</xdr:colOff>
          <xdr:row>6</xdr:row>
          <xdr:rowOff>83820</xdr:rowOff>
        </xdr:from>
        <xdr:to>
          <xdr:col>24</xdr:col>
          <xdr:colOff>175260</xdr:colOff>
          <xdr:row>6</xdr:row>
          <xdr:rowOff>297180</xdr:rowOff>
        </xdr:to>
        <xdr:sp macro="" textlink="">
          <xdr:nvSpPr>
            <xdr:cNvPr id="215042" name="Option Button 2" hidden="1">
              <a:extLst>
                <a:ext uri="{63B3BB69-23CF-44E3-9099-C40C66FF867C}">
                  <a14:compatExt spid="_x0000_s2150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9</xdr:row>
          <xdr:rowOff>76200</xdr:rowOff>
        </xdr:from>
        <xdr:to>
          <xdr:col>22</xdr:col>
          <xdr:colOff>251460</xdr:colOff>
          <xdr:row>11</xdr:row>
          <xdr:rowOff>38100</xdr:rowOff>
        </xdr:to>
        <xdr:sp macro="" textlink="">
          <xdr:nvSpPr>
            <xdr:cNvPr id="215043" name="Option Button 3" hidden="1">
              <a:extLst>
                <a:ext uri="{63B3BB69-23CF-44E3-9099-C40C66FF867C}">
                  <a14:compatExt spid="_x0000_s2150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6</xdr:row>
          <xdr:rowOff>0</xdr:rowOff>
        </xdr:from>
        <xdr:to>
          <xdr:col>25</xdr:col>
          <xdr:colOff>0</xdr:colOff>
          <xdr:row>8</xdr:row>
          <xdr:rowOff>0</xdr:rowOff>
        </xdr:to>
        <xdr:sp macro="" textlink="">
          <xdr:nvSpPr>
            <xdr:cNvPr id="215044" name="Group Box 4" hidden="1">
              <a:extLst>
                <a:ext uri="{63B3BB69-23CF-44E3-9099-C40C66FF867C}">
                  <a14:compatExt spid="_x0000_s21504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9</xdr:row>
          <xdr:rowOff>0</xdr:rowOff>
        </xdr:from>
        <xdr:to>
          <xdr:col>25</xdr:col>
          <xdr:colOff>0</xdr:colOff>
          <xdr:row>12</xdr:row>
          <xdr:rowOff>0</xdr:rowOff>
        </xdr:to>
        <xdr:sp macro="" textlink="">
          <xdr:nvSpPr>
            <xdr:cNvPr id="215045" name="Group Box 5" hidden="1">
              <a:extLst>
                <a:ext uri="{63B3BB69-23CF-44E3-9099-C40C66FF867C}">
                  <a14:compatExt spid="_x0000_s21504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60960</xdr:colOff>
          <xdr:row>10</xdr:row>
          <xdr:rowOff>7620</xdr:rowOff>
        </xdr:from>
        <xdr:to>
          <xdr:col>24</xdr:col>
          <xdr:colOff>137160</xdr:colOff>
          <xdr:row>11</xdr:row>
          <xdr:rowOff>60960</xdr:rowOff>
        </xdr:to>
        <xdr:sp macro="" textlink="">
          <xdr:nvSpPr>
            <xdr:cNvPr id="215046" name="Option Button 6" hidden="1">
              <a:extLst>
                <a:ext uri="{63B3BB69-23CF-44E3-9099-C40C66FF867C}">
                  <a14:compatExt spid="_x0000_s2150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15</xdr:row>
          <xdr:rowOff>7620</xdr:rowOff>
        </xdr:from>
        <xdr:to>
          <xdr:col>22</xdr:col>
          <xdr:colOff>182880</xdr:colOff>
          <xdr:row>15</xdr:row>
          <xdr:rowOff>220980</xdr:rowOff>
        </xdr:to>
        <xdr:sp macro="" textlink="">
          <xdr:nvSpPr>
            <xdr:cNvPr id="215047" name="Option Button 7" hidden="1">
              <a:extLst>
                <a:ext uri="{63B3BB69-23CF-44E3-9099-C40C66FF867C}">
                  <a14:compatExt spid="_x0000_s2150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60960</xdr:colOff>
          <xdr:row>14</xdr:row>
          <xdr:rowOff>68580</xdr:rowOff>
        </xdr:from>
        <xdr:to>
          <xdr:col>24</xdr:col>
          <xdr:colOff>114300</xdr:colOff>
          <xdr:row>15</xdr:row>
          <xdr:rowOff>236220</xdr:rowOff>
        </xdr:to>
        <xdr:sp macro="" textlink="">
          <xdr:nvSpPr>
            <xdr:cNvPr id="215048" name="Option Button 8" hidden="1">
              <a:extLst>
                <a:ext uri="{63B3BB69-23CF-44E3-9099-C40C66FF867C}">
                  <a14:compatExt spid="_x0000_s2150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121920</xdr:colOff>
          <xdr:row>19</xdr:row>
          <xdr:rowOff>45720</xdr:rowOff>
        </xdr:from>
        <xdr:to>
          <xdr:col>22</xdr:col>
          <xdr:colOff>175260</xdr:colOff>
          <xdr:row>20</xdr:row>
          <xdr:rowOff>144780</xdr:rowOff>
        </xdr:to>
        <xdr:sp macro="" textlink="">
          <xdr:nvSpPr>
            <xdr:cNvPr id="215049" name="Option Button 9" hidden="1">
              <a:extLst>
                <a:ext uri="{63B3BB69-23CF-44E3-9099-C40C66FF867C}">
                  <a14:compatExt spid="_x0000_s2150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182880</xdr:colOff>
          <xdr:row>51</xdr:row>
          <xdr:rowOff>152400</xdr:rowOff>
        </xdr:from>
        <xdr:to>
          <xdr:col>22</xdr:col>
          <xdr:colOff>251460</xdr:colOff>
          <xdr:row>52</xdr:row>
          <xdr:rowOff>213360</xdr:rowOff>
        </xdr:to>
        <xdr:sp macro="" textlink="">
          <xdr:nvSpPr>
            <xdr:cNvPr id="215050" name="Option Button 10" hidden="1">
              <a:extLst>
                <a:ext uri="{63B3BB69-23CF-44E3-9099-C40C66FF867C}">
                  <a14:compatExt spid="_x0000_s2150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60960</xdr:colOff>
          <xdr:row>19</xdr:row>
          <xdr:rowOff>76200</xdr:rowOff>
        </xdr:from>
        <xdr:to>
          <xdr:col>24</xdr:col>
          <xdr:colOff>137160</xdr:colOff>
          <xdr:row>20</xdr:row>
          <xdr:rowOff>114300</xdr:rowOff>
        </xdr:to>
        <xdr:sp macro="" textlink="">
          <xdr:nvSpPr>
            <xdr:cNvPr id="215051" name="Option Button 11" hidden="1">
              <a:extLst>
                <a:ext uri="{63B3BB69-23CF-44E3-9099-C40C66FF867C}">
                  <a14:compatExt spid="_x0000_s2150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60960</xdr:colOff>
          <xdr:row>51</xdr:row>
          <xdr:rowOff>182880</xdr:rowOff>
        </xdr:from>
        <xdr:to>
          <xdr:col>24</xdr:col>
          <xdr:colOff>137160</xdr:colOff>
          <xdr:row>52</xdr:row>
          <xdr:rowOff>182880</xdr:rowOff>
        </xdr:to>
        <xdr:sp macro="" textlink="">
          <xdr:nvSpPr>
            <xdr:cNvPr id="215052" name="Option Button 12" hidden="1">
              <a:extLst>
                <a:ext uri="{63B3BB69-23CF-44E3-9099-C40C66FF867C}">
                  <a14:compatExt spid="_x0000_s2150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12</xdr:row>
          <xdr:rowOff>0</xdr:rowOff>
        </xdr:from>
        <xdr:to>
          <xdr:col>25</xdr:col>
          <xdr:colOff>0</xdr:colOff>
          <xdr:row>13</xdr:row>
          <xdr:rowOff>144780</xdr:rowOff>
        </xdr:to>
        <xdr:sp macro="" textlink="">
          <xdr:nvSpPr>
            <xdr:cNvPr id="215053" name="Group Box 13" hidden="1">
              <a:extLst>
                <a:ext uri="{63B3BB69-23CF-44E3-9099-C40C66FF867C}">
                  <a14:compatExt spid="_x0000_s21505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16</xdr:row>
          <xdr:rowOff>0</xdr:rowOff>
        </xdr:from>
        <xdr:to>
          <xdr:col>25</xdr:col>
          <xdr:colOff>0</xdr:colOff>
          <xdr:row>18</xdr:row>
          <xdr:rowOff>0</xdr:rowOff>
        </xdr:to>
        <xdr:sp macro="" textlink="">
          <xdr:nvSpPr>
            <xdr:cNvPr id="215054" name="Group Box 14" hidden="1">
              <a:extLst>
                <a:ext uri="{63B3BB69-23CF-44E3-9099-C40C66FF867C}">
                  <a14:compatExt spid="_x0000_s21505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18</xdr:row>
          <xdr:rowOff>0</xdr:rowOff>
        </xdr:from>
        <xdr:to>
          <xdr:col>24</xdr:col>
          <xdr:colOff>312420</xdr:colOff>
          <xdr:row>21</xdr:row>
          <xdr:rowOff>0</xdr:rowOff>
        </xdr:to>
        <xdr:sp macro="" textlink="">
          <xdr:nvSpPr>
            <xdr:cNvPr id="215055" name="Group Box 15" hidden="1">
              <a:extLst>
                <a:ext uri="{63B3BB69-23CF-44E3-9099-C40C66FF867C}">
                  <a14:compatExt spid="_x0000_s21505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51</xdr:row>
          <xdr:rowOff>0</xdr:rowOff>
        </xdr:from>
        <xdr:to>
          <xdr:col>25</xdr:col>
          <xdr:colOff>0</xdr:colOff>
          <xdr:row>53</xdr:row>
          <xdr:rowOff>121920</xdr:rowOff>
        </xdr:to>
        <xdr:sp macro="" textlink="">
          <xdr:nvSpPr>
            <xdr:cNvPr id="215056" name="Group Box 16" hidden="1">
              <a:extLst>
                <a:ext uri="{63B3BB69-23CF-44E3-9099-C40C66FF867C}">
                  <a14:compatExt spid="_x0000_s21505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12</xdr:row>
          <xdr:rowOff>68580</xdr:rowOff>
        </xdr:from>
        <xdr:to>
          <xdr:col>22</xdr:col>
          <xdr:colOff>213360</xdr:colOff>
          <xdr:row>13</xdr:row>
          <xdr:rowOff>114300</xdr:rowOff>
        </xdr:to>
        <xdr:sp macro="" textlink="">
          <xdr:nvSpPr>
            <xdr:cNvPr id="215057" name="Option Button 17" hidden="1">
              <a:extLst>
                <a:ext uri="{63B3BB69-23CF-44E3-9099-C40C66FF867C}">
                  <a14:compatExt spid="_x0000_s2150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60960</xdr:colOff>
          <xdr:row>12</xdr:row>
          <xdr:rowOff>68580</xdr:rowOff>
        </xdr:from>
        <xdr:to>
          <xdr:col>24</xdr:col>
          <xdr:colOff>68580</xdr:colOff>
          <xdr:row>13</xdr:row>
          <xdr:rowOff>114300</xdr:rowOff>
        </xdr:to>
        <xdr:sp macro="" textlink="">
          <xdr:nvSpPr>
            <xdr:cNvPr id="215058" name="Option Button 18" hidden="1">
              <a:extLst>
                <a:ext uri="{63B3BB69-23CF-44E3-9099-C40C66FF867C}">
                  <a14:compatExt spid="_x0000_s2150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16</xdr:row>
          <xdr:rowOff>76200</xdr:rowOff>
        </xdr:from>
        <xdr:to>
          <xdr:col>22</xdr:col>
          <xdr:colOff>251460</xdr:colOff>
          <xdr:row>17</xdr:row>
          <xdr:rowOff>220980</xdr:rowOff>
        </xdr:to>
        <xdr:sp macro="" textlink="">
          <xdr:nvSpPr>
            <xdr:cNvPr id="215059" name="Option Button 19" hidden="1">
              <a:extLst>
                <a:ext uri="{63B3BB69-23CF-44E3-9099-C40C66FF867C}">
                  <a14:compatExt spid="_x0000_s2150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60960</xdr:colOff>
          <xdr:row>16</xdr:row>
          <xdr:rowOff>68580</xdr:rowOff>
        </xdr:from>
        <xdr:to>
          <xdr:col>24</xdr:col>
          <xdr:colOff>137160</xdr:colOff>
          <xdr:row>17</xdr:row>
          <xdr:rowOff>220980</xdr:rowOff>
        </xdr:to>
        <xdr:sp macro="" textlink="">
          <xdr:nvSpPr>
            <xdr:cNvPr id="215060" name="Option Button 20" hidden="1">
              <a:extLst>
                <a:ext uri="{63B3BB69-23CF-44E3-9099-C40C66FF867C}">
                  <a14:compatExt spid="_x0000_s2150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34</xdr:row>
          <xdr:rowOff>0</xdr:rowOff>
        </xdr:from>
        <xdr:to>
          <xdr:col>25</xdr:col>
          <xdr:colOff>0</xdr:colOff>
          <xdr:row>35</xdr:row>
          <xdr:rowOff>7620</xdr:rowOff>
        </xdr:to>
        <xdr:sp macro="" textlink="">
          <xdr:nvSpPr>
            <xdr:cNvPr id="215061" name="Group Box 21" hidden="1">
              <a:extLst>
                <a:ext uri="{63B3BB69-23CF-44E3-9099-C40C66FF867C}">
                  <a14:compatExt spid="_x0000_s21506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137160</xdr:colOff>
          <xdr:row>34</xdr:row>
          <xdr:rowOff>144780</xdr:rowOff>
        </xdr:from>
        <xdr:to>
          <xdr:col>22</xdr:col>
          <xdr:colOff>213360</xdr:colOff>
          <xdr:row>34</xdr:row>
          <xdr:rowOff>365760</xdr:rowOff>
        </xdr:to>
        <xdr:sp macro="" textlink="">
          <xdr:nvSpPr>
            <xdr:cNvPr id="215062" name="Option Button 22" hidden="1">
              <a:extLst>
                <a:ext uri="{63B3BB69-23CF-44E3-9099-C40C66FF867C}">
                  <a14:compatExt spid="_x0000_s2150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106680</xdr:colOff>
          <xdr:row>34</xdr:row>
          <xdr:rowOff>144780</xdr:rowOff>
        </xdr:from>
        <xdr:to>
          <xdr:col>24</xdr:col>
          <xdr:colOff>175260</xdr:colOff>
          <xdr:row>34</xdr:row>
          <xdr:rowOff>365760</xdr:rowOff>
        </xdr:to>
        <xdr:sp macro="" textlink="">
          <xdr:nvSpPr>
            <xdr:cNvPr id="215063" name="Option Button 23" hidden="1">
              <a:extLst>
                <a:ext uri="{63B3BB69-23CF-44E3-9099-C40C66FF867C}">
                  <a14:compatExt spid="_x0000_s2150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54</xdr:row>
          <xdr:rowOff>0</xdr:rowOff>
        </xdr:from>
        <xdr:to>
          <xdr:col>25</xdr:col>
          <xdr:colOff>7620</xdr:colOff>
          <xdr:row>57</xdr:row>
          <xdr:rowOff>0</xdr:rowOff>
        </xdr:to>
        <xdr:sp macro="" textlink="">
          <xdr:nvSpPr>
            <xdr:cNvPr id="215064" name="Group Box 24" hidden="1">
              <a:extLst>
                <a:ext uri="{63B3BB69-23CF-44E3-9099-C40C66FF867C}">
                  <a14:compatExt spid="_x0000_s21506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106680</xdr:colOff>
          <xdr:row>8</xdr:row>
          <xdr:rowOff>68580</xdr:rowOff>
        </xdr:from>
        <xdr:to>
          <xdr:col>22</xdr:col>
          <xdr:colOff>182880</xdr:colOff>
          <xdr:row>8</xdr:row>
          <xdr:rowOff>274320</xdr:rowOff>
        </xdr:to>
        <xdr:sp macro="" textlink="">
          <xdr:nvSpPr>
            <xdr:cNvPr id="215065" name="Option Button 25" hidden="1">
              <a:extLst>
                <a:ext uri="{63B3BB69-23CF-44E3-9099-C40C66FF867C}">
                  <a14:compatExt spid="_x0000_s2150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99060</xdr:colOff>
          <xdr:row>8</xdr:row>
          <xdr:rowOff>68580</xdr:rowOff>
        </xdr:from>
        <xdr:to>
          <xdr:col>24</xdr:col>
          <xdr:colOff>182880</xdr:colOff>
          <xdr:row>8</xdr:row>
          <xdr:rowOff>274320</xdr:rowOff>
        </xdr:to>
        <xdr:sp macro="" textlink="">
          <xdr:nvSpPr>
            <xdr:cNvPr id="215066" name="Option Button 26" hidden="1">
              <a:extLst>
                <a:ext uri="{63B3BB69-23CF-44E3-9099-C40C66FF867C}">
                  <a14:compatExt spid="_x0000_s2150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8</xdr:row>
          <xdr:rowOff>0</xdr:rowOff>
        </xdr:from>
        <xdr:to>
          <xdr:col>25</xdr:col>
          <xdr:colOff>0</xdr:colOff>
          <xdr:row>9</xdr:row>
          <xdr:rowOff>0</xdr:rowOff>
        </xdr:to>
        <xdr:sp macro="" textlink="">
          <xdr:nvSpPr>
            <xdr:cNvPr id="215067" name="Group Box 27" hidden="1">
              <a:extLst>
                <a:ext uri="{63B3BB69-23CF-44E3-9099-C40C66FF867C}">
                  <a14:compatExt spid="_x0000_s21506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137160</xdr:colOff>
          <xdr:row>54</xdr:row>
          <xdr:rowOff>144780</xdr:rowOff>
        </xdr:from>
        <xdr:to>
          <xdr:col>22</xdr:col>
          <xdr:colOff>213360</xdr:colOff>
          <xdr:row>55</xdr:row>
          <xdr:rowOff>152400</xdr:rowOff>
        </xdr:to>
        <xdr:sp macro="" textlink="">
          <xdr:nvSpPr>
            <xdr:cNvPr id="215068" name="Option Button 28" hidden="1">
              <a:extLst>
                <a:ext uri="{63B3BB69-23CF-44E3-9099-C40C66FF867C}">
                  <a14:compatExt spid="_x0000_s2150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60960</xdr:colOff>
          <xdr:row>54</xdr:row>
          <xdr:rowOff>182880</xdr:rowOff>
        </xdr:from>
        <xdr:to>
          <xdr:col>24</xdr:col>
          <xdr:colOff>137160</xdr:colOff>
          <xdr:row>55</xdr:row>
          <xdr:rowOff>144780</xdr:rowOff>
        </xdr:to>
        <xdr:sp macro="" textlink="">
          <xdr:nvSpPr>
            <xdr:cNvPr id="215069" name="Option Button 29" hidden="1">
              <a:extLst>
                <a:ext uri="{63B3BB69-23CF-44E3-9099-C40C66FF867C}">
                  <a14:compatExt spid="_x0000_s2150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xdr:wsDr>
</file>

<file path=xl/drawings/drawing10.xml><?xml version="1.0" encoding="utf-8"?>
<xdr:wsDr xmlns:xdr="http://schemas.openxmlformats.org/drawingml/2006/spreadsheetDrawing" xmlns:a="http://schemas.openxmlformats.org/drawingml/2006/main">
  <xdr:twoCellAnchor>
    <xdr:from>
      <xdr:col>12</xdr:col>
      <xdr:colOff>0</xdr:colOff>
      <xdr:row>31</xdr:row>
      <xdr:rowOff>0</xdr:rowOff>
    </xdr:from>
    <xdr:to>
      <xdr:col>12</xdr:col>
      <xdr:colOff>0</xdr:colOff>
      <xdr:row>31</xdr:row>
      <xdr:rowOff>0</xdr:rowOff>
    </xdr:to>
    <xdr:sp macro="" textlink="">
      <xdr:nvSpPr>
        <xdr:cNvPr id="208001" name="Line 1"/>
        <xdr:cNvSpPr>
          <a:spLocks noChangeShapeType="1"/>
        </xdr:cNvSpPr>
      </xdr:nvSpPr>
      <xdr:spPr bwMode="auto">
        <a:xfrm>
          <a:off x="3474720" y="6766560"/>
          <a:ext cx="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21</xdr:col>
          <xdr:colOff>114300</xdr:colOff>
          <xdr:row>5</xdr:row>
          <xdr:rowOff>22860</xdr:rowOff>
        </xdr:from>
        <xdr:to>
          <xdr:col>22</xdr:col>
          <xdr:colOff>213360</xdr:colOff>
          <xdr:row>6</xdr:row>
          <xdr:rowOff>160020</xdr:rowOff>
        </xdr:to>
        <xdr:sp macro="" textlink="">
          <xdr:nvSpPr>
            <xdr:cNvPr id="207873" name="Option Button 1" hidden="1">
              <a:extLst>
                <a:ext uri="{63B3BB69-23CF-44E3-9099-C40C66FF867C}">
                  <a14:compatExt spid="_x0000_s2078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60960</xdr:colOff>
          <xdr:row>5</xdr:row>
          <xdr:rowOff>83820</xdr:rowOff>
        </xdr:from>
        <xdr:to>
          <xdr:col>24</xdr:col>
          <xdr:colOff>144780</xdr:colOff>
          <xdr:row>6</xdr:row>
          <xdr:rowOff>114300</xdr:rowOff>
        </xdr:to>
        <xdr:sp macro="" textlink="">
          <xdr:nvSpPr>
            <xdr:cNvPr id="207874" name="Option Button 2" hidden="1">
              <a:extLst>
                <a:ext uri="{63B3BB69-23CF-44E3-9099-C40C66FF867C}">
                  <a14:compatExt spid="_x0000_s2078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8</xdr:row>
          <xdr:rowOff>76200</xdr:rowOff>
        </xdr:from>
        <xdr:to>
          <xdr:col>22</xdr:col>
          <xdr:colOff>251460</xdr:colOff>
          <xdr:row>9</xdr:row>
          <xdr:rowOff>144780</xdr:rowOff>
        </xdr:to>
        <xdr:sp macro="" textlink="">
          <xdr:nvSpPr>
            <xdr:cNvPr id="207875" name="Option Button 3" hidden="1">
              <a:extLst>
                <a:ext uri="{63B3BB69-23CF-44E3-9099-C40C66FF867C}">
                  <a14:compatExt spid="_x0000_s2078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xdr:row>
          <xdr:rowOff>0</xdr:rowOff>
        </xdr:from>
        <xdr:to>
          <xdr:col>25</xdr:col>
          <xdr:colOff>0</xdr:colOff>
          <xdr:row>7</xdr:row>
          <xdr:rowOff>0</xdr:rowOff>
        </xdr:to>
        <xdr:sp macro="" textlink="">
          <xdr:nvSpPr>
            <xdr:cNvPr id="207876" name="Group Box 4" hidden="1">
              <a:extLst>
                <a:ext uri="{63B3BB69-23CF-44E3-9099-C40C66FF867C}">
                  <a14:compatExt spid="_x0000_s20787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7</xdr:row>
          <xdr:rowOff>0</xdr:rowOff>
        </xdr:from>
        <xdr:to>
          <xdr:col>25</xdr:col>
          <xdr:colOff>0</xdr:colOff>
          <xdr:row>9</xdr:row>
          <xdr:rowOff>365760</xdr:rowOff>
        </xdr:to>
        <xdr:sp macro="" textlink="">
          <xdr:nvSpPr>
            <xdr:cNvPr id="207877" name="Group Box 5" hidden="1">
              <a:extLst>
                <a:ext uri="{63B3BB69-23CF-44E3-9099-C40C66FF867C}">
                  <a14:compatExt spid="_x0000_s20787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60960</xdr:colOff>
          <xdr:row>8</xdr:row>
          <xdr:rowOff>99060</xdr:rowOff>
        </xdr:from>
        <xdr:to>
          <xdr:col>24</xdr:col>
          <xdr:colOff>137160</xdr:colOff>
          <xdr:row>9</xdr:row>
          <xdr:rowOff>152400</xdr:rowOff>
        </xdr:to>
        <xdr:sp macro="" textlink="">
          <xdr:nvSpPr>
            <xdr:cNvPr id="207878" name="Option Button 6" hidden="1">
              <a:extLst>
                <a:ext uri="{63B3BB69-23CF-44E3-9099-C40C66FF867C}">
                  <a14:compatExt spid="_x0000_s2078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13</xdr:row>
          <xdr:rowOff>7620</xdr:rowOff>
        </xdr:from>
        <xdr:to>
          <xdr:col>22</xdr:col>
          <xdr:colOff>182880</xdr:colOff>
          <xdr:row>13</xdr:row>
          <xdr:rowOff>220980</xdr:rowOff>
        </xdr:to>
        <xdr:sp macro="" textlink="">
          <xdr:nvSpPr>
            <xdr:cNvPr id="207879" name="Option Button 7" hidden="1">
              <a:extLst>
                <a:ext uri="{63B3BB69-23CF-44E3-9099-C40C66FF867C}">
                  <a14:compatExt spid="_x0000_s2078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60960</xdr:colOff>
          <xdr:row>12</xdr:row>
          <xdr:rowOff>68580</xdr:rowOff>
        </xdr:from>
        <xdr:to>
          <xdr:col>24</xdr:col>
          <xdr:colOff>114300</xdr:colOff>
          <xdr:row>13</xdr:row>
          <xdr:rowOff>236220</xdr:rowOff>
        </xdr:to>
        <xdr:sp macro="" textlink="">
          <xdr:nvSpPr>
            <xdr:cNvPr id="207880" name="Option Button 8" hidden="1">
              <a:extLst>
                <a:ext uri="{63B3BB69-23CF-44E3-9099-C40C66FF867C}">
                  <a14:compatExt spid="_x0000_s2078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121920</xdr:colOff>
          <xdr:row>17</xdr:row>
          <xdr:rowOff>45720</xdr:rowOff>
        </xdr:from>
        <xdr:to>
          <xdr:col>22</xdr:col>
          <xdr:colOff>175260</xdr:colOff>
          <xdr:row>18</xdr:row>
          <xdr:rowOff>144780</xdr:rowOff>
        </xdr:to>
        <xdr:sp macro="" textlink="">
          <xdr:nvSpPr>
            <xdr:cNvPr id="207881" name="Option Button 9" hidden="1">
              <a:extLst>
                <a:ext uri="{63B3BB69-23CF-44E3-9099-C40C66FF867C}">
                  <a14:compatExt spid="_x0000_s2078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190500</xdr:colOff>
          <xdr:row>32</xdr:row>
          <xdr:rowOff>182880</xdr:rowOff>
        </xdr:from>
        <xdr:to>
          <xdr:col>22</xdr:col>
          <xdr:colOff>251460</xdr:colOff>
          <xdr:row>32</xdr:row>
          <xdr:rowOff>449580</xdr:rowOff>
        </xdr:to>
        <xdr:sp macro="" textlink="">
          <xdr:nvSpPr>
            <xdr:cNvPr id="207882" name="Option Button 10" hidden="1">
              <a:extLst>
                <a:ext uri="{63B3BB69-23CF-44E3-9099-C40C66FF867C}">
                  <a14:compatExt spid="_x0000_s2078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182880</xdr:colOff>
          <xdr:row>44</xdr:row>
          <xdr:rowOff>152400</xdr:rowOff>
        </xdr:from>
        <xdr:to>
          <xdr:col>22</xdr:col>
          <xdr:colOff>236220</xdr:colOff>
          <xdr:row>45</xdr:row>
          <xdr:rowOff>266700</xdr:rowOff>
        </xdr:to>
        <xdr:sp macro="" textlink="">
          <xdr:nvSpPr>
            <xdr:cNvPr id="207883" name="Option Button 11" hidden="1">
              <a:extLst>
                <a:ext uri="{63B3BB69-23CF-44E3-9099-C40C66FF867C}">
                  <a14:compatExt spid="_x0000_s2078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76200</xdr:colOff>
          <xdr:row>17</xdr:row>
          <xdr:rowOff>76200</xdr:rowOff>
        </xdr:from>
        <xdr:to>
          <xdr:col>24</xdr:col>
          <xdr:colOff>144780</xdr:colOff>
          <xdr:row>18</xdr:row>
          <xdr:rowOff>114300</xdr:rowOff>
        </xdr:to>
        <xdr:sp macro="" textlink="">
          <xdr:nvSpPr>
            <xdr:cNvPr id="207884" name="Option Button 12" hidden="1">
              <a:extLst>
                <a:ext uri="{63B3BB69-23CF-44E3-9099-C40C66FF867C}">
                  <a14:compatExt spid="_x0000_s2078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60960</xdr:colOff>
          <xdr:row>32</xdr:row>
          <xdr:rowOff>198120</xdr:rowOff>
        </xdr:from>
        <xdr:to>
          <xdr:col>24</xdr:col>
          <xdr:colOff>137160</xdr:colOff>
          <xdr:row>32</xdr:row>
          <xdr:rowOff>419100</xdr:rowOff>
        </xdr:to>
        <xdr:sp macro="" textlink="">
          <xdr:nvSpPr>
            <xdr:cNvPr id="207885" name="Option Button 13" hidden="1">
              <a:extLst>
                <a:ext uri="{63B3BB69-23CF-44E3-9099-C40C66FF867C}">
                  <a14:compatExt spid="_x0000_s2078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60960</xdr:colOff>
          <xdr:row>45</xdr:row>
          <xdr:rowOff>7620</xdr:rowOff>
        </xdr:from>
        <xdr:to>
          <xdr:col>24</xdr:col>
          <xdr:colOff>137160</xdr:colOff>
          <xdr:row>45</xdr:row>
          <xdr:rowOff>220980</xdr:rowOff>
        </xdr:to>
        <xdr:sp macro="" textlink="">
          <xdr:nvSpPr>
            <xdr:cNvPr id="207886" name="Option Button 14" hidden="1">
              <a:extLst>
                <a:ext uri="{63B3BB69-23CF-44E3-9099-C40C66FF867C}">
                  <a14:compatExt spid="_x0000_s2078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10</xdr:row>
          <xdr:rowOff>0</xdr:rowOff>
        </xdr:from>
        <xdr:to>
          <xdr:col>25</xdr:col>
          <xdr:colOff>0</xdr:colOff>
          <xdr:row>12</xdr:row>
          <xdr:rowOff>0</xdr:rowOff>
        </xdr:to>
        <xdr:sp macro="" textlink="">
          <xdr:nvSpPr>
            <xdr:cNvPr id="207887" name="Group Box 15" hidden="1">
              <a:extLst>
                <a:ext uri="{63B3BB69-23CF-44E3-9099-C40C66FF867C}">
                  <a14:compatExt spid="_x0000_s20788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14</xdr:row>
          <xdr:rowOff>0</xdr:rowOff>
        </xdr:from>
        <xdr:to>
          <xdr:col>25</xdr:col>
          <xdr:colOff>0</xdr:colOff>
          <xdr:row>16</xdr:row>
          <xdr:rowOff>0</xdr:rowOff>
        </xdr:to>
        <xdr:sp macro="" textlink="">
          <xdr:nvSpPr>
            <xdr:cNvPr id="207888" name="Group Box 16" hidden="1">
              <a:extLst>
                <a:ext uri="{63B3BB69-23CF-44E3-9099-C40C66FF867C}">
                  <a14:compatExt spid="_x0000_s20788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16</xdr:row>
          <xdr:rowOff>0</xdr:rowOff>
        </xdr:from>
        <xdr:to>
          <xdr:col>24</xdr:col>
          <xdr:colOff>312420</xdr:colOff>
          <xdr:row>19</xdr:row>
          <xdr:rowOff>0</xdr:rowOff>
        </xdr:to>
        <xdr:sp macro="" textlink="">
          <xdr:nvSpPr>
            <xdr:cNvPr id="207889" name="Group Box 17" hidden="1">
              <a:extLst>
                <a:ext uri="{63B3BB69-23CF-44E3-9099-C40C66FF867C}">
                  <a14:compatExt spid="_x0000_s20788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32</xdr:row>
          <xdr:rowOff>0</xdr:rowOff>
        </xdr:from>
        <xdr:to>
          <xdr:col>25</xdr:col>
          <xdr:colOff>0</xdr:colOff>
          <xdr:row>33</xdr:row>
          <xdr:rowOff>7620</xdr:rowOff>
        </xdr:to>
        <xdr:sp macro="" textlink="">
          <xdr:nvSpPr>
            <xdr:cNvPr id="207890" name="Group Box 18" hidden="1">
              <a:extLst>
                <a:ext uri="{63B3BB69-23CF-44E3-9099-C40C66FF867C}">
                  <a14:compatExt spid="_x0000_s20789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43</xdr:row>
          <xdr:rowOff>0</xdr:rowOff>
        </xdr:from>
        <xdr:to>
          <xdr:col>25</xdr:col>
          <xdr:colOff>0</xdr:colOff>
          <xdr:row>46</xdr:row>
          <xdr:rowOff>0</xdr:rowOff>
        </xdr:to>
        <xdr:sp macro="" textlink="">
          <xdr:nvSpPr>
            <xdr:cNvPr id="207891" name="Group Box 19" hidden="1">
              <a:extLst>
                <a:ext uri="{63B3BB69-23CF-44E3-9099-C40C66FF867C}">
                  <a14:compatExt spid="_x0000_s20789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10</xdr:row>
          <xdr:rowOff>68580</xdr:rowOff>
        </xdr:from>
        <xdr:to>
          <xdr:col>22</xdr:col>
          <xdr:colOff>213360</xdr:colOff>
          <xdr:row>11</xdr:row>
          <xdr:rowOff>114300</xdr:rowOff>
        </xdr:to>
        <xdr:sp macro="" textlink="">
          <xdr:nvSpPr>
            <xdr:cNvPr id="207892" name="Option Button 20" hidden="1">
              <a:extLst>
                <a:ext uri="{63B3BB69-23CF-44E3-9099-C40C66FF867C}">
                  <a14:compatExt spid="_x0000_s2078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60960</xdr:colOff>
          <xdr:row>10</xdr:row>
          <xdr:rowOff>68580</xdr:rowOff>
        </xdr:from>
        <xdr:to>
          <xdr:col>24</xdr:col>
          <xdr:colOff>60960</xdr:colOff>
          <xdr:row>11</xdr:row>
          <xdr:rowOff>114300</xdr:rowOff>
        </xdr:to>
        <xdr:sp macro="" textlink="">
          <xdr:nvSpPr>
            <xdr:cNvPr id="207893" name="Option Button 21" hidden="1">
              <a:extLst>
                <a:ext uri="{63B3BB69-23CF-44E3-9099-C40C66FF867C}">
                  <a14:compatExt spid="_x0000_s2078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14</xdr:row>
          <xdr:rowOff>76200</xdr:rowOff>
        </xdr:from>
        <xdr:to>
          <xdr:col>22</xdr:col>
          <xdr:colOff>236220</xdr:colOff>
          <xdr:row>15</xdr:row>
          <xdr:rowOff>220980</xdr:rowOff>
        </xdr:to>
        <xdr:sp macro="" textlink="">
          <xdr:nvSpPr>
            <xdr:cNvPr id="207894" name="Option Button 22" hidden="1">
              <a:extLst>
                <a:ext uri="{63B3BB69-23CF-44E3-9099-C40C66FF867C}">
                  <a14:compatExt spid="_x0000_s2078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60960</xdr:colOff>
          <xdr:row>14</xdr:row>
          <xdr:rowOff>68580</xdr:rowOff>
        </xdr:from>
        <xdr:to>
          <xdr:col>24</xdr:col>
          <xdr:colOff>137160</xdr:colOff>
          <xdr:row>15</xdr:row>
          <xdr:rowOff>220980</xdr:rowOff>
        </xdr:to>
        <xdr:sp macro="" textlink="">
          <xdr:nvSpPr>
            <xdr:cNvPr id="207895" name="Option Button 23" hidden="1">
              <a:extLst>
                <a:ext uri="{63B3BB69-23CF-44E3-9099-C40C66FF867C}">
                  <a14:compatExt spid="_x0000_s2078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137160</xdr:colOff>
          <xdr:row>19</xdr:row>
          <xdr:rowOff>76200</xdr:rowOff>
        </xdr:from>
        <xdr:to>
          <xdr:col>23</xdr:col>
          <xdr:colOff>0</xdr:colOff>
          <xdr:row>19</xdr:row>
          <xdr:rowOff>297180</xdr:rowOff>
        </xdr:to>
        <xdr:sp macro="" textlink="">
          <xdr:nvSpPr>
            <xdr:cNvPr id="207896" name="Option Button 24" hidden="1">
              <a:extLst>
                <a:ext uri="{63B3BB69-23CF-44E3-9099-C40C66FF867C}">
                  <a14:compatExt spid="_x0000_s2078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99060</xdr:colOff>
          <xdr:row>19</xdr:row>
          <xdr:rowOff>76200</xdr:rowOff>
        </xdr:from>
        <xdr:to>
          <xdr:col>24</xdr:col>
          <xdr:colOff>213360</xdr:colOff>
          <xdr:row>19</xdr:row>
          <xdr:rowOff>297180</xdr:rowOff>
        </xdr:to>
        <xdr:sp macro="" textlink="">
          <xdr:nvSpPr>
            <xdr:cNvPr id="207897" name="Option Button 25" hidden="1">
              <a:extLst>
                <a:ext uri="{63B3BB69-23CF-44E3-9099-C40C66FF867C}">
                  <a14:compatExt spid="_x0000_s2078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19</xdr:row>
          <xdr:rowOff>0</xdr:rowOff>
        </xdr:from>
        <xdr:to>
          <xdr:col>25</xdr:col>
          <xdr:colOff>0</xdr:colOff>
          <xdr:row>20</xdr:row>
          <xdr:rowOff>0</xdr:rowOff>
        </xdr:to>
        <xdr:sp macro="" textlink="">
          <xdr:nvSpPr>
            <xdr:cNvPr id="207898" name="Group Box 26" hidden="1">
              <a:extLst>
                <a:ext uri="{63B3BB69-23CF-44E3-9099-C40C66FF867C}">
                  <a14:compatExt spid="_x0000_s20789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xdr:wsDr>
</file>

<file path=xl/drawings/drawing11.xml><?xml version="1.0" encoding="utf-8"?>
<xdr:wsDr xmlns:xdr="http://schemas.openxmlformats.org/drawingml/2006/spreadsheetDrawing" xmlns:a="http://schemas.openxmlformats.org/drawingml/2006/main">
  <xdr:twoCellAnchor>
    <xdr:from>
      <xdr:col>12</xdr:col>
      <xdr:colOff>0</xdr:colOff>
      <xdr:row>32</xdr:row>
      <xdr:rowOff>0</xdr:rowOff>
    </xdr:from>
    <xdr:to>
      <xdr:col>12</xdr:col>
      <xdr:colOff>0</xdr:colOff>
      <xdr:row>32</xdr:row>
      <xdr:rowOff>0</xdr:rowOff>
    </xdr:to>
    <xdr:sp macro="" textlink="">
      <xdr:nvSpPr>
        <xdr:cNvPr id="2" name="Line 1"/>
        <xdr:cNvSpPr>
          <a:spLocks noChangeShapeType="1"/>
        </xdr:cNvSpPr>
      </xdr:nvSpPr>
      <xdr:spPr bwMode="auto">
        <a:xfrm>
          <a:off x="3604260" y="6682740"/>
          <a:ext cx="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266700</xdr:colOff>
      <xdr:row>74</xdr:row>
      <xdr:rowOff>152400</xdr:rowOff>
    </xdr:from>
    <xdr:to>
      <xdr:col>26</xdr:col>
      <xdr:colOff>7620</xdr:colOff>
      <xdr:row>100</xdr:row>
      <xdr:rowOff>45720</xdr:rowOff>
    </xdr:to>
    <xdr:grpSp>
      <xdr:nvGrpSpPr>
        <xdr:cNvPr id="3" name="グループ化 2"/>
        <xdr:cNvGrpSpPr>
          <a:grpSpLocks/>
        </xdr:cNvGrpSpPr>
      </xdr:nvGrpSpPr>
      <xdr:grpSpPr bwMode="auto">
        <a:xfrm>
          <a:off x="469900" y="17322800"/>
          <a:ext cx="7980680" cy="4384040"/>
          <a:chOff x="342900" y="17437100"/>
          <a:chExt cx="8839200" cy="4521200"/>
        </a:xfrm>
      </xdr:grpSpPr>
      <xdr:sp macro="" textlink="">
        <xdr:nvSpPr>
          <xdr:cNvPr id="4" name="正方形/長方形 3"/>
          <xdr:cNvSpPr/>
        </xdr:nvSpPr>
        <xdr:spPr>
          <a:xfrm>
            <a:off x="700555" y="17615355"/>
            <a:ext cx="8243108" cy="404315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t"/>
          <a:lstStyle/>
          <a:p>
            <a:pPr algn="ctr">
              <a:lnSpc>
                <a:spcPts val="2000"/>
              </a:lnSpc>
            </a:pPr>
            <a:r>
              <a:rPr kumimoji="1" lang="ja-JP" altLang="en-US" sz="1600" b="1">
                <a:solidFill>
                  <a:sysClr val="windowText" lastClr="000000"/>
                </a:solidFill>
              </a:rPr>
              <a:t>特定事業所加算の算定要件</a:t>
            </a:r>
            <a:endParaRPr kumimoji="1" lang="en-US" altLang="ja-JP" sz="1600" b="1">
              <a:solidFill>
                <a:sysClr val="windowText" lastClr="000000"/>
              </a:solidFill>
            </a:endParaRPr>
          </a:p>
          <a:p>
            <a:pPr algn="ctr">
              <a:lnSpc>
                <a:spcPts val="1900"/>
              </a:lnSpc>
            </a:pPr>
            <a:endParaRPr kumimoji="1" lang="en-US" altLang="ja-JP" sz="1600" b="1">
              <a:solidFill>
                <a:sysClr val="windowText" lastClr="000000"/>
              </a:solidFill>
            </a:endParaRPr>
          </a:p>
          <a:p>
            <a:pPr algn="l"/>
            <a:r>
              <a:rPr kumimoji="1" lang="ja-JP" altLang="en-US" sz="1600">
                <a:solidFill>
                  <a:sysClr val="windowText" lastClr="000000"/>
                </a:solidFill>
              </a:rPr>
              <a:t>特定事業所加算</a:t>
            </a:r>
            <a:r>
              <a:rPr kumimoji="1" lang="en-US" altLang="ja-JP" sz="1600">
                <a:solidFill>
                  <a:sysClr val="windowText" lastClr="000000"/>
                </a:solidFill>
              </a:rPr>
              <a:t>Ⅰ</a:t>
            </a:r>
            <a:r>
              <a:rPr kumimoji="1" lang="ja-JP" altLang="en-US" sz="1600">
                <a:solidFill>
                  <a:sysClr val="windowText" lastClr="000000"/>
                </a:solidFill>
              </a:rPr>
              <a:t>　</a:t>
            </a:r>
            <a:r>
              <a:rPr kumimoji="1" lang="ja-JP" altLang="en-US" sz="1600" u="dbl">
                <a:solidFill>
                  <a:sysClr val="windowText" lastClr="000000"/>
                </a:solidFill>
              </a:rPr>
              <a:t>（１）～（９）のいずれにも適合する場合</a:t>
            </a:r>
            <a:r>
              <a:rPr kumimoji="1" lang="ja-JP" altLang="en-US" sz="1600">
                <a:solidFill>
                  <a:sysClr val="windowText" lastClr="000000"/>
                </a:solidFill>
              </a:rPr>
              <a:t>、算定</a:t>
            </a:r>
            <a:endParaRPr kumimoji="1" lang="en-US" altLang="ja-JP" sz="1600">
              <a:solidFill>
                <a:sysClr val="windowText" lastClr="000000"/>
              </a:solidFill>
            </a:endParaRPr>
          </a:p>
          <a:p>
            <a:pPr algn="l">
              <a:lnSpc>
                <a:spcPts val="1900"/>
              </a:lnSpc>
            </a:pPr>
            <a:endParaRPr kumimoji="1" lang="en-US" altLang="ja-JP" sz="1600">
              <a:solidFill>
                <a:sysClr val="windowText" lastClr="000000"/>
              </a:solidFill>
            </a:endParaRPr>
          </a:p>
          <a:p>
            <a:pPr algn="l"/>
            <a:r>
              <a:rPr kumimoji="1" lang="ja-JP" altLang="en-US" sz="1600">
                <a:solidFill>
                  <a:sysClr val="windowText" lastClr="000000"/>
                </a:solidFill>
              </a:rPr>
              <a:t>特定事業所加算</a:t>
            </a:r>
            <a:r>
              <a:rPr kumimoji="1" lang="en-US" altLang="ja-JP" sz="1600">
                <a:solidFill>
                  <a:sysClr val="windowText" lastClr="000000"/>
                </a:solidFill>
              </a:rPr>
              <a:t>Ⅱ</a:t>
            </a:r>
            <a:r>
              <a:rPr kumimoji="1" lang="ja-JP" altLang="en-US" sz="1600">
                <a:solidFill>
                  <a:sysClr val="windowText" lastClr="000000"/>
                </a:solidFill>
              </a:rPr>
              <a:t>　（１）～（５）のいずれにも適合し、</a:t>
            </a:r>
            <a:r>
              <a:rPr kumimoji="1" lang="ja-JP" altLang="en-US" sz="1600" u="dbl">
                <a:solidFill>
                  <a:sysClr val="windowText" lastClr="000000"/>
                </a:solidFill>
              </a:rPr>
              <a:t>かつ</a:t>
            </a:r>
            <a:r>
              <a:rPr kumimoji="1" lang="ja-JP" altLang="en-US" sz="1600">
                <a:solidFill>
                  <a:sysClr val="windowText" lastClr="000000"/>
                </a:solidFill>
              </a:rPr>
              <a:t>、</a:t>
            </a:r>
            <a:endParaRPr kumimoji="1" lang="en-US" altLang="ja-JP" sz="1600">
              <a:solidFill>
                <a:sysClr val="windowText" lastClr="000000"/>
              </a:solidFill>
            </a:endParaRPr>
          </a:p>
          <a:p>
            <a:pPr algn="l">
              <a:lnSpc>
                <a:spcPts val="2000"/>
              </a:lnSpc>
            </a:pPr>
            <a:r>
              <a:rPr kumimoji="1" lang="ja-JP" altLang="en-US" sz="1600">
                <a:solidFill>
                  <a:sysClr val="windowText" lastClr="000000"/>
                </a:solidFill>
              </a:rPr>
              <a:t>　　　　　　　　　　　　　（６）、又は（７）と（８）のいずれかに適合する場合、算定</a:t>
            </a:r>
            <a:endParaRPr kumimoji="1" lang="en-US" altLang="ja-JP" sz="1600">
              <a:solidFill>
                <a:sysClr val="windowText" lastClr="000000"/>
              </a:solidFill>
            </a:endParaRPr>
          </a:p>
          <a:p>
            <a:pPr algn="l">
              <a:lnSpc>
                <a:spcPts val="1900"/>
              </a:lnSpc>
            </a:pPr>
            <a:endParaRPr kumimoji="1" lang="en-US" altLang="ja-JP" sz="1600">
              <a:solidFill>
                <a:sysClr val="windowText" lastClr="000000"/>
              </a:solidFill>
            </a:endParaRPr>
          </a:p>
          <a:p>
            <a:pPr algn="l"/>
            <a:r>
              <a:rPr kumimoji="1" lang="ja-JP" altLang="en-US" sz="1600">
                <a:solidFill>
                  <a:sysClr val="windowText" lastClr="000000"/>
                </a:solidFill>
              </a:rPr>
              <a:t>特定事業所加算</a:t>
            </a:r>
            <a:r>
              <a:rPr kumimoji="1" lang="en-US" altLang="ja-JP" sz="1600">
                <a:solidFill>
                  <a:sysClr val="windowText" lastClr="000000"/>
                </a:solidFill>
              </a:rPr>
              <a:t>Ⅲ</a:t>
            </a:r>
            <a:r>
              <a:rPr kumimoji="1" lang="ja-JP" altLang="en-US" sz="1600">
                <a:solidFill>
                  <a:sysClr val="windowText" lastClr="000000"/>
                </a:solidFill>
              </a:rPr>
              <a:t>　</a:t>
            </a:r>
            <a:r>
              <a:rPr kumimoji="1" lang="ja-JP" altLang="en-US" sz="1600" u="dbl">
                <a:solidFill>
                  <a:sysClr val="windowText" lastClr="000000"/>
                </a:solidFill>
              </a:rPr>
              <a:t>（１）～（５）と（９）のいずれにも適合する場合</a:t>
            </a:r>
            <a:r>
              <a:rPr kumimoji="1" lang="ja-JP" altLang="en-US" sz="1600">
                <a:solidFill>
                  <a:sysClr val="windowText" lastClr="000000"/>
                </a:solidFill>
              </a:rPr>
              <a:t>、算定</a:t>
            </a:r>
            <a:endParaRPr kumimoji="1" lang="en-US" altLang="ja-JP" sz="1600">
              <a:solidFill>
                <a:sysClr val="windowText" lastClr="000000"/>
              </a:solidFill>
            </a:endParaRPr>
          </a:p>
          <a:p>
            <a:pPr algn="l"/>
            <a:endParaRPr kumimoji="1" lang="en-US" altLang="ja-JP" sz="1600">
              <a:solidFill>
                <a:sysClr val="windowText" lastClr="000000"/>
              </a:solidFill>
            </a:endParaRPr>
          </a:p>
          <a:p>
            <a:pPr algn="l"/>
            <a:r>
              <a:rPr kumimoji="1" lang="ja-JP" altLang="en-US" sz="1600">
                <a:solidFill>
                  <a:sysClr val="windowText" lastClr="000000"/>
                </a:solidFill>
              </a:rPr>
              <a:t>特定事業所加算</a:t>
            </a:r>
            <a:r>
              <a:rPr kumimoji="1" lang="en-US" altLang="ja-JP" sz="1600">
                <a:solidFill>
                  <a:sysClr val="windowText" lastClr="000000"/>
                </a:solidFill>
              </a:rPr>
              <a:t>Ⅳ</a:t>
            </a:r>
            <a:r>
              <a:rPr kumimoji="1" lang="ja-JP" altLang="en-US" sz="1600">
                <a:solidFill>
                  <a:sysClr val="windowText" lastClr="000000"/>
                </a:solidFill>
              </a:rPr>
              <a:t>　（１）－２と（２）～（５）と（８）－２と（９）－２のいずれにも適合する場合、算定　　　　　　　</a:t>
            </a:r>
          </a:p>
        </xdr:txBody>
      </xdr:sp>
      <xdr:sp macro="" textlink="">
        <xdr:nvSpPr>
          <xdr:cNvPr id="5" name="角丸四角形 4"/>
          <xdr:cNvSpPr/>
        </xdr:nvSpPr>
        <xdr:spPr>
          <a:xfrm>
            <a:off x="342900" y="17437100"/>
            <a:ext cx="8839200" cy="4521200"/>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ja-JP" altLang="en-US"/>
          </a:p>
        </xdr:txBody>
      </xdr:sp>
    </xdr:grpSp>
    <xdr:clientData/>
  </xdr:twoCellAnchor>
  <mc:AlternateContent xmlns:mc="http://schemas.openxmlformats.org/markup-compatibility/2006">
    <mc:Choice xmlns:a14="http://schemas.microsoft.com/office/drawing/2010/main" Requires="a14">
      <xdr:twoCellAnchor editAs="oneCell">
        <xdr:from>
          <xdr:col>21</xdr:col>
          <xdr:colOff>114300</xdr:colOff>
          <xdr:row>6</xdr:row>
          <xdr:rowOff>22860</xdr:rowOff>
        </xdr:from>
        <xdr:to>
          <xdr:col>22</xdr:col>
          <xdr:colOff>220980</xdr:colOff>
          <xdr:row>7</xdr:row>
          <xdr:rowOff>30480</xdr:rowOff>
        </xdr:to>
        <xdr:sp macro="" textlink="">
          <xdr:nvSpPr>
            <xdr:cNvPr id="224257" name="Option Button 1" hidden="1">
              <a:extLst>
                <a:ext uri="{63B3BB69-23CF-44E3-9099-C40C66FF867C}">
                  <a14:compatExt spid="_x0000_s2242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60960</xdr:colOff>
          <xdr:row>6</xdr:row>
          <xdr:rowOff>83820</xdr:rowOff>
        </xdr:from>
        <xdr:to>
          <xdr:col>24</xdr:col>
          <xdr:colOff>182880</xdr:colOff>
          <xdr:row>6</xdr:row>
          <xdr:rowOff>297180</xdr:rowOff>
        </xdr:to>
        <xdr:sp macro="" textlink="">
          <xdr:nvSpPr>
            <xdr:cNvPr id="224258" name="Option Button 2" hidden="1">
              <a:extLst>
                <a:ext uri="{63B3BB69-23CF-44E3-9099-C40C66FF867C}">
                  <a14:compatExt spid="_x0000_s2242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9</xdr:row>
          <xdr:rowOff>76200</xdr:rowOff>
        </xdr:from>
        <xdr:to>
          <xdr:col>22</xdr:col>
          <xdr:colOff>266700</xdr:colOff>
          <xdr:row>11</xdr:row>
          <xdr:rowOff>38100</xdr:rowOff>
        </xdr:to>
        <xdr:sp macro="" textlink="">
          <xdr:nvSpPr>
            <xdr:cNvPr id="224259" name="Option Button 3" hidden="1">
              <a:extLst>
                <a:ext uri="{63B3BB69-23CF-44E3-9099-C40C66FF867C}">
                  <a14:compatExt spid="_x0000_s2242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6</xdr:row>
          <xdr:rowOff>0</xdr:rowOff>
        </xdr:from>
        <xdr:to>
          <xdr:col>25</xdr:col>
          <xdr:colOff>30480</xdr:colOff>
          <xdr:row>8</xdr:row>
          <xdr:rowOff>0</xdr:rowOff>
        </xdr:to>
        <xdr:sp macro="" textlink="">
          <xdr:nvSpPr>
            <xdr:cNvPr id="224260" name="Group Box 4" hidden="1">
              <a:extLst>
                <a:ext uri="{63B3BB69-23CF-44E3-9099-C40C66FF867C}">
                  <a14:compatExt spid="_x0000_s22426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9</xdr:row>
          <xdr:rowOff>0</xdr:rowOff>
        </xdr:from>
        <xdr:to>
          <xdr:col>25</xdr:col>
          <xdr:colOff>30480</xdr:colOff>
          <xdr:row>12</xdr:row>
          <xdr:rowOff>0</xdr:rowOff>
        </xdr:to>
        <xdr:sp macro="" textlink="">
          <xdr:nvSpPr>
            <xdr:cNvPr id="224261" name="Group Box 5" hidden="1">
              <a:extLst>
                <a:ext uri="{63B3BB69-23CF-44E3-9099-C40C66FF867C}">
                  <a14:compatExt spid="_x0000_s22426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60960</xdr:colOff>
          <xdr:row>10</xdr:row>
          <xdr:rowOff>7620</xdr:rowOff>
        </xdr:from>
        <xdr:to>
          <xdr:col>24</xdr:col>
          <xdr:colOff>144780</xdr:colOff>
          <xdr:row>11</xdr:row>
          <xdr:rowOff>60960</xdr:rowOff>
        </xdr:to>
        <xdr:sp macro="" textlink="">
          <xdr:nvSpPr>
            <xdr:cNvPr id="224262" name="Option Button 6" hidden="1">
              <a:extLst>
                <a:ext uri="{63B3BB69-23CF-44E3-9099-C40C66FF867C}">
                  <a14:compatExt spid="_x0000_s2242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15</xdr:row>
          <xdr:rowOff>7620</xdr:rowOff>
        </xdr:from>
        <xdr:to>
          <xdr:col>22</xdr:col>
          <xdr:colOff>190500</xdr:colOff>
          <xdr:row>15</xdr:row>
          <xdr:rowOff>220980</xdr:rowOff>
        </xdr:to>
        <xdr:sp macro="" textlink="">
          <xdr:nvSpPr>
            <xdr:cNvPr id="224263" name="Option Button 7" hidden="1">
              <a:extLst>
                <a:ext uri="{63B3BB69-23CF-44E3-9099-C40C66FF867C}">
                  <a14:compatExt spid="_x0000_s2242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60960</xdr:colOff>
          <xdr:row>14</xdr:row>
          <xdr:rowOff>68580</xdr:rowOff>
        </xdr:from>
        <xdr:to>
          <xdr:col>24</xdr:col>
          <xdr:colOff>121920</xdr:colOff>
          <xdr:row>15</xdr:row>
          <xdr:rowOff>236220</xdr:rowOff>
        </xdr:to>
        <xdr:sp macro="" textlink="">
          <xdr:nvSpPr>
            <xdr:cNvPr id="224264" name="Option Button 8" hidden="1">
              <a:extLst>
                <a:ext uri="{63B3BB69-23CF-44E3-9099-C40C66FF867C}">
                  <a14:compatExt spid="_x0000_s2242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121920</xdr:colOff>
          <xdr:row>19</xdr:row>
          <xdr:rowOff>45720</xdr:rowOff>
        </xdr:from>
        <xdr:to>
          <xdr:col>22</xdr:col>
          <xdr:colOff>182880</xdr:colOff>
          <xdr:row>20</xdr:row>
          <xdr:rowOff>144780</xdr:rowOff>
        </xdr:to>
        <xdr:sp macro="" textlink="">
          <xdr:nvSpPr>
            <xdr:cNvPr id="224265" name="Option Button 9" hidden="1">
              <a:extLst>
                <a:ext uri="{63B3BB69-23CF-44E3-9099-C40C66FF867C}">
                  <a14:compatExt spid="_x0000_s2242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182880</xdr:colOff>
          <xdr:row>51</xdr:row>
          <xdr:rowOff>152400</xdr:rowOff>
        </xdr:from>
        <xdr:to>
          <xdr:col>22</xdr:col>
          <xdr:colOff>251460</xdr:colOff>
          <xdr:row>52</xdr:row>
          <xdr:rowOff>213360</xdr:rowOff>
        </xdr:to>
        <xdr:sp macro="" textlink="">
          <xdr:nvSpPr>
            <xdr:cNvPr id="224266" name="Option Button 10" hidden="1">
              <a:extLst>
                <a:ext uri="{63B3BB69-23CF-44E3-9099-C40C66FF867C}">
                  <a14:compatExt spid="_x0000_s2242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60960</xdr:colOff>
          <xdr:row>19</xdr:row>
          <xdr:rowOff>76200</xdr:rowOff>
        </xdr:from>
        <xdr:to>
          <xdr:col>24</xdr:col>
          <xdr:colOff>144780</xdr:colOff>
          <xdr:row>20</xdr:row>
          <xdr:rowOff>114300</xdr:rowOff>
        </xdr:to>
        <xdr:sp macro="" textlink="">
          <xdr:nvSpPr>
            <xdr:cNvPr id="224267" name="Option Button 11" hidden="1">
              <a:extLst>
                <a:ext uri="{63B3BB69-23CF-44E3-9099-C40C66FF867C}">
                  <a14:compatExt spid="_x0000_s2242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60960</xdr:colOff>
          <xdr:row>51</xdr:row>
          <xdr:rowOff>182880</xdr:rowOff>
        </xdr:from>
        <xdr:to>
          <xdr:col>24</xdr:col>
          <xdr:colOff>144780</xdr:colOff>
          <xdr:row>52</xdr:row>
          <xdr:rowOff>182880</xdr:rowOff>
        </xdr:to>
        <xdr:sp macro="" textlink="">
          <xdr:nvSpPr>
            <xdr:cNvPr id="224268" name="Option Button 12" hidden="1">
              <a:extLst>
                <a:ext uri="{63B3BB69-23CF-44E3-9099-C40C66FF867C}">
                  <a14:compatExt spid="_x0000_s2242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12</xdr:row>
          <xdr:rowOff>0</xdr:rowOff>
        </xdr:from>
        <xdr:to>
          <xdr:col>25</xdr:col>
          <xdr:colOff>30480</xdr:colOff>
          <xdr:row>13</xdr:row>
          <xdr:rowOff>144780</xdr:rowOff>
        </xdr:to>
        <xdr:sp macro="" textlink="">
          <xdr:nvSpPr>
            <xdr:cNvPr id="224269" name="Group Box 13" hidden="1">
              <a:extLst>
                <a:ext uri="{63B3BB69-23CF-44E3-9099-C40C66FF867C}">
                  <a14:compatExt spid="_x0000_s22426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16</xdr:row>
          <xdr:rowOff>0</xdr:rowOff>
        </xdr:from>
        <xdr:to>
          <xdr:col>25</xdr:col>
          <xdr:colOff>30480</xdr:colOff>
          <xdr:row>18</xdr:row>
          <xdr:rowOff>0</xdr:rowOff>
        </xdr:to>
        <xdr:sp macro="" textlink="">
          <xdr:nvSpPr>
            <xdr:cNvPr id="224270" name="Group Box 14" hidden="1">
              <a:extLst>
                <a:ext uri="{63B3BB69-23CF-44E3-9099-C40C66FF867C}">
                  <a14:compatExt spid="_x0000_s22427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18</xdr:row>
          <xdr:rowOff>0</xdr:rowOff>
        </xdr:from>
        <xdr:to>
          <xdr:col>25</xdr:col>
          <xdr:colOff>22860</xdr:colOff>
          <xdr:row>21</xdr:row>
          <xdr:rowOff>0</xdr:rowOff>
        </xdr:to>
        <xdr:sp macro="" textlink="">
          <xdr:nvSpPr>
            <xdr:cNvPr id="224271" name="Group Box 15" hidden="1">
              <a:extLst>
                <a:ext uri="{63B3BB69-23CF-44E3-9099-C40C66FF867C}">
                  <a14:compatExt spid="_x0000_s22427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51</xdr:row>
          <xdr:rowOff>0</xdr:rowOff>
        </xdr:from>
        <xdr:to>
          <xdr:col>25</xdr:col>
          <xdr:colOff>30480</xdr:colOff>
          <xdr:row>53</xdr:row>
          <xdr:rowOff>121920</xdr:rowOff>
        </xdr:to>
        <xdr:sp macro="" textlink="">
          <xdr:nvSpPr>
            <xdr:cNvPr id="224272" name="Group Box 16" hidden="1">
              <a:extLst>
                <a:ext uri="{63B3BB69-23CF-44E3-9099-C40C66FF867C}">
                  <a14:compatExt spid="_x0000_s22427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12</xdr:row>
          <xdr:rowOff>68580</xdr:rowOff>
        </xdr:from>
        <xdr:to>
          <xdr:col>22</xdr:col>
          <xdr:colOff>213360</xdr:colOff>
          <xdr:row>13</xdr:row>
          <xdr:rowOff>114300</xdr:rowOff>
        </xdr:to>
        <xdr:sp macro="" textlink="">
          <xdr:nvSpPr>
            <xdr:cNvPr id="224273" name="Option Button 17" hidden="1">
              <a:extLst>
                <a:ext uri="{63B3BB69-23CF-44E3-9099-C40C66FF867C}">
                  <a14:compatExt spid="_x0000_s2242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60960</xdr:colOff>
          <xdr:row>12</xdr:row>
          <xdr:rowOff>68580</xdr:rowOff>
        </xdr:from>
        <xdr:to>
          <xdr:col>24</xdr:col>
          <xdr:colOff>83820</xdr:colOff>
          <xdr:row>13</xdr:row>
          <xdr:rowOff>114300</xdr:rowOff>
        </xdr:to>
        <xdr:sp macro="" textlink="">
          <xdr:nvSpPr>
            <xdr:cNvPr id="224274" name="Option Button 18" hidden="1">
              <a:extLst>
                <a:ext uri="{63B3BB69-23CF-44E3-9099-C40C66FF867C}">
                  <a14:compatExt spid="_x0000_s2242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16</xdr:row>
          <xdr:rowOff>76200</xdr:rowOff>
        </xdr:from>
        <xdr:to>
          <xdr:col>22</xdr:col>
          <xdr:colOff>251460</xdr:colOff>
          <xdr:row>17</xdr:row>
          <xdr:rowOff>220980</xdr:rowOff>
        </xdr:to>
        <xdr:sp macro="" textlink="">
          <xdr:nvSpPr>
            <xdr:cNvPr id="224275" name="Option Button 19" hidden="1">
              <a:extLst>
                <a:ext uri="{63B3BB69-23CF-44E3-9099-C40C66FF867C}">
                  <a14:compatExt spid="_x0000_s2242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60960</xdr:colOff>
          <xdr:row>16</xdr:row>
          <xdr:rowOff>68580</xdr:rowOff>
        </xdr:from>
        <xdr:to>
          <xdr:col>24</xdr:col>
          <xdr:colOff>144780</xdr:colOff>
          <xdr:row>17</xdr:row>
          <xdr:rowOff>220980</xdr:rowOff>
        </xdr:to>
        <xdr:sp macro="" textlink="">
          <xdr:nvSpPr>
            <xdr:cNvPr id="224276" name="Option Button 20" hidden="1">
              <a:extLst>
                <a:ext uri="{63B3BB69-23CF-44E3-9099-C40C66FF867C}">
                  <a14:compatExt spid="_x0000_s2242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34</xdr:row>
          <xdr:rowOff>0</xdr:rowOff>
        </xdr:from>
        <xdr:to>
          <xdr:col>25</xdr:col>
          <xdr:colOff>30480</xdr:colOff>
          <xdr:row>35</xdr:row>
          <xdr:rowOff>7620</xdr:rowOff>
        </xdr:to>
        <xdr:sp macro="" textlink="">
          <xdr:nvSpPr>
            <xdr:cNvPr id="224277" name="Group Box 21" hidden="1">
              <a:extLst>
                <a:ext uri="{63B3BB69-23CF-44E3-9099-C40C66FF867C}">
                  <a14:compatExt spid="_x0000_s22427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137160</xdr:colOff>
          <xdr:row>34</xdr:row>
          <xdr:rowOff>144780</xdr:rowOff>
        </xdr:from>
        <xdr:to>
          <xdr:col>22</xdr:col>
          <xdr:colOff>213360</xdr:colOff>
          <xdr:row>34</xdr:row>
          <xdr:rowOff>365760</xdr:rowOff>
        </xdr:to>
        <xdr:sp macro="" textlink="">
          <xdr:nvSpPr>
            <xdr:cNvPr id="224278" name="Option Button 22" hidden="1">
              <a:extLst>
                <a:ext uri="{63B3BB69-23CF-44E3-9099-C40C66FF867C}">
                  <a14:compatExt spid="_x0000_s2242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106680</xdr:colOff>
          <xdr:row>34</xdr:row>
          <xdr:rowOff>144780</xdr:rowOff>
        </xdr:from>
        <xdr:to>
          <xdr:col>24</xdr:col>
          <xdr:colOff>182880</xdr:colOff>
          <xdr:row>34</xdr:row>
          <xdr:rowOff>365760</xdr:rowOff>
        </xdr:to>
        <xdr:sp macro="" textlink="">
          <xdr:nvSpPr>
            <xdr:cNvPr id="224279" name="Option Button 23" hidden="1">
              <a:extLst>
                <a:ext uri="{63B3BB69-23CF-44E3-9099-C40C66FF867C}">
                  <a14:compatExt spid="_x0000_s2242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54</xdr:row>
          <xdr:rowOff>0</xdr:rowOff>
        </xdr:from>
        <xdr:to>
          <xdr:col>25</xdr:col>
          <xdr:colOff>38100</xdr:colOff>
          <xdr:row>57</xdr:row>
          <xdr:rowOff>0</xdr:rowOff>
        </xdr:to>
        <xdr:sp macro="" textlink="">
          <xdr:nvSpPr>
            <xdr:cNvPr id="224280" name="Group Box 24" hidden="1">
              <a:extLst>
                <a:ext uri="{63B3BB69-23CF-44E3-9099-C40C66FF867C}">
                  <a14:compatExt spid="_x0000_s22428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106680</xdr:colOff>
          <xdr:row>8</xdr:row>
          <xdr:rowOff>68580</xdr:rowOff>
        </xdr:from>
        <xdr:to>
          <xdr:col>22</xdr:col>
          <xdr:colOff>190500</xdr:colOff>
          <xdr:row>8</xdr:row>
          <xdr:rowOff>274320</xdr:rowOff>
        </xdr:to>
        <xdr:sp macro="" textlink="">
          <xdr:nvSpPr>
            <xdr:cNvPr id="224281" name="Option Button 25" hidden="1">
              <a:extLst>
                <a:ext uri="{63B3BB69-23CF-44E3-9099-C40C66FF867C}">
                  <a14:compatExt spid="_x0000_s2242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99060</xdr:colOff>
          <xdr:row>8</xdr:row>
          <xdr:rowOff>68580</xdr:rowOff>
        </xdr:from>
        <xdr:to>
          <xdr:col>24</xdr:col>
          <xdr:colOff>190500</xdr:colOff>
          <xdr:row>8</xdr:row>
          <xdr:rowOff>274320</xdr:rowOff>
        </xdr:to>
        <xdr:sp macro="" textlink="">
          <xdr:nvSpPr>
            <xdr:cNvPr id="224282" name="Option Button 26" hidden="1">
              <a:extLst>
                <a:ext uri="{63B3BB69-23CF-44E3-9099-C40C66FF867C}">
                  <a14:compatExt spid="_x0000_s2242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8</xdr:row>
          <xdr:rowOff>0</xdr:rowOff>
        </xdr:from>
        <xdr:to>
          <xdr:col>25</xdr:col>
          <xdr:colOff>30480</xdr:colOff>
          <xdr:row>9</xdr:row>
          <xdr:rowOff>0</xdr:rowOff>
        </xdr:to>
        <xdr:sp macro="" textlink="">
          <xdr:nvSpPr>
            <xdr:cNvPr id="224283" name="Group Box 27" hidden="1">
              <a:extLst>
                <a:ext uri="{63B3BB69-23CF-44E3-9099-C40C66FF867C}">
                  <a14:compatExt spid="_x0000_s22428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137160</xdr:colOff>
          <xdr:row>54</xdr:row>
          <xdr:rowOff>144780</xdr:rowOff>
        </xdr:from>
        <xdr:to>
          <xdr:col>22</xdr:col>
          <xdr:colOff>213360</xdr:colOff>
          <xdr:row>55</xdr:row>
          <xdr:rowOff>152400</xdr:rowOff>
        </xdr:to>
        <xdr:sp macro="" textlink="">
          <xdr:nvSpPr>
            <xdr:cNvPr id="224284" name="Option Button 28" hidden="1">
              <a:extLst>
                <a:ext uri="{63B3BB69-23CF-44E3-9099-C40C66FF867C}">
                  <a14:compatExt spid="_x0000_s2242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60960</xdr:colOff>
          <xdr:row>54</xdr:row>
          <xdr:rowOff>182880</xdr:rowOff>
        </xdr:from>
        <xdr:to>
          <xdr:col>24</xdr:col>
          <xdr:colOff>144780</xdr:colOff>
          <xdr:row>55</xdr:row>
          <xdr:rowOff>144780</xdr:rowOff>
        </xdr:to>
        <xdr:sp macro="" textlink="">
          <xdr:nvSpPr>
            <xdr:cNvPr id="224285" name="Option Button 29" hidden="1">
              <a:extLst>
                <a:ext uri="{63B3BB69-23CF-44E3-9099-C40C66FF867C}">
                  <a14:compatExt spid="_x0000_s2242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xdr:wsDr>
</file>

<file path=xl/drawings/drawing12.xml><?xml version="1.0" encoding="utf-8"?>
<xdr:wsDr xmlns:xdr="http://schemas.openxmlformats.org/drawingml/2006/spreadsheetDrawing" xmlns:a="http://schemas.openxmlformats.org/drawingml/2006/main">
  <xdr:twoCellAnchor>
    <xdr:from>
      <xdr:col>12</xdr:col>
      <xdr:colOff>0</xdr:colOff>
      <xdr:row>33</xdr:row>
      <xdr:rowOff>0</xdr:rowOff>
    </xdr:from>
    <xdr:to>
      <xdr:col>12</xdr:col>
      <xdr:colOff>0</xdr:colOff>
      <xdr:row>33</xdr:row>
      <xdr:rowOff>0</xdr:rowOff>
    </xdr:to>
    <xdr:sp macro="" textlink="">
      <xdr:nvSpPr>
        <xdr:cNvPr id="2" name="Line 1"/>
        <xdr:cNvSpPr>
          <a:spLocks noChangeShapeType="1"/>
        </xdr:cNvSpPr>
      </xdr:nvSpPr>
      <xdr:spPr bwMode="auto">
        <a:xfrm>
          <a:off x="3604260" y="7139940"/>
          <a:ext cx="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99060</xdr:colOff>
      <xdr:row>76</xdr:row>
      <xdr:rowOff>7620</xdr:rowOff>
    </xdr:from>
    <xdr:to>
      <xdr:col>24</xdr:col>
      <xdr:colOff>312420</xdr:colOff>
      <xdr:row>101</xdr:row>
      <xdr:rowOff>83820</xdr:rowOff>
    </xdr:to>
    <xdr:grpSp>
      <xdr:nvGrpSpPr>
        <xdr:cNvPr id="3" name="グループ化 2"/>
        <xdr:cNvGrpSpPr>
          <a:grpSpLocks/>
        </xdr:cNvGrpSpPr>
      </xdr:nvGrpSpPr>
      <xdr:grpSpPr bwMode="auto">
        <a:xfrm>
          <a:off x="302260" y="17574260"/>
          <a:ext cx="7985760" cy="4394200"/>
          <a:chOff x="342900" y="17437100"/>
          <a:chExt cx="8839200" cy="4521200"/>
        </a:xfrm>
      </xdr:grpSpPr>
      <xdr:sp macro="" textlink="">
        <xdr:nvSpPr>
          <xdr:cNvPr id="4" name="正方形/長方形 3"/>
          <xdr:cNvSpPr/>
        </xdr:nvSpPr>
        <xdr:spPr>
          <a:xfrm>
            <a:off x="699868" y="17614719"/>
            <a:ext cx="8244254" cy="404485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t"/>
          <a:lstStyle/>
          <a:p>
            <a:pPr algn="ctr">
              <a:lnSpc>
                <a:spcPts val="2000"/>
              </a:lnSpc>
            </a:pPr>
            <a:r>
              <a:rPr kumimoji="1" lang="ja-JP" altLang="en-US" sz="1600" b="1">
                <a:solidFill>
                  <a:sysClr val="windowText" lastClr="000000"/>
                </a:solidFill>
              </a:rPr>
              <a:t>特定事業所加算の算定要件</a:t>
            </a:r>
            <a:endParaRPr kumimoji="1" lang="en-US" altLang="ja-JP" sz="1600" b="1">
              <a:solidFill>
                <a:sysClr val="windowText" lastClr="000000"/>
              </a:solidFill>
            </a:endParaRPr>
          </a:p>
          <a:p>
            <a:pPr algn="ctr">
              <a:lnSpc>
                <a:spcPts val="1900"/>
              </a:lnSpc>
            </a:pPr>
            <a:endParaRPr kumimoji="1" lang="en-US" altLang="ja-JP" sz="1600" b="1">
              <a:solidFill>
                <a:sysClr val="windowText" lastClr="000000"/>
              </a:solidFill>
            </a:endParaRPr>
          </a:p>
          <a:p>
            <a:pPr algn="l"/>
            <a:r>
              <a:rPr kumimoji="1" lang="ja-JP" altLang="en-US" sz="1600">
                <a:solidFill>
                  <a:sysClr val="windowText" lastClr="000000"/>
                </a:solidFill>
              </a:rPr>
              <a:t>特定事業所加算</a:t>
            </a:r>
            <a:r>
              <a:rPr kumimoji="1" lang="en-US" altLang="ja-JP" sz="1600">
                <a:solidFill>
                  <a:sysClr val="windowText" lastClr="000000"/>
                </a:solidFill>
              </a:rPr>
              <a:t>Ⅰ</a:t>
            </a:r>
            <a:r>
              <a:rPr kumimoji="1" lang="ja-JP" altLang="en-US" sz="1600">
                <a:solidFill>
                  <a:sysClr val="windowText" lastClr="000000"/>
                </a:solidFill>
              </a:rPr>
              <a:t>　</a:t>
            </a:r>
            <a:r>
              <a:rPr kumimoji="1" lang="ja-JP" altLang="en-US" sz="1600" u="dbl">
                <a:solidFill>
                  <a:sysClr val="windowText" lastClr="000000"/>
                </a:solidFill>
              </a:rPr>
              <a:t>（１）～（９）のいずれにも適合する場合</a:t>
            </a:r>
            <a:r>
              <a:rPr kumimoji="1" lang="ja-JP" altLang="en-US" sz="1600">
                <a:solidFill>
                  <a:sysClr val="windowText" lastClr="000000"/>
                </a:solidFill>
              </a:rPr>
              <a:t>、算定</a:t>
            </a:r>
            <a:endParaRPr kumimoji="1" lang="en-US" altLang="ja-JP" sz="1600">
              <a:solidFill>
                <a:sysClr val="windowText" lastClr="000000"/>
              </a:solidFill>
            </a:endParaRPr>
          </a:p>
          <a:p>
            <a:pPr algn="l">
              <a:lnSpc>
                <a:spcPts val="1900"/>
              </a:lnSpc>
            </a:pPr>
            <a:endParaRPr kumimoji="1" lang="en-US" altLang="ja-JP" sz="1600">
              <a:solidFill>
                <a:sysClr val="windowText" lastClr="000000"/>
              </a:solidFill>
            </a:endParaRPr>
          </a:p>
          <a:p>
            <a:pPr algn="l"/>
            <a:r>
              <a:rPr kumimoji="1" lang="ja-JP" altLang="en-US" sz="1600">
                <a:solidFill>
                  <a:sysClr val="windowText" lastClr="000000"/>
                </a:solidFill>
              </a:rPr>
              <a:t>特定事業所加算</a:t>
            </a:r>
            <a:r>
              <a:rPr kumimoji="1" lang="en-US" altLang="ja-JP" sz="1600">
                <a:solidFill>
                  <a:sysClr val="windowText" lastClr="000000"/>
                </a:solidFill>
              </a:rPr>
              <a:t>Ⅱ</a:t>
            </a:r>
            <a:r>
              <a:rPr kumimoji="1" lang="ja-JP" altLang="en-US" sz="1600">
                <a:solidFill>
                  <a:sysClr val="windowText" lastClr="000000"/>
                </a:solidFill>
              </a:rPr>
              <a:t>　（１）～（５）のいずれにも適合し、</a:t>
            </a:r>
            <a:r>
              <a:rPr kumimoji="1" lang="ja-JP" altLang="en-US" sz="1600" u="dbl">
                <a:solidFill>
                  <a:sysClr val="windowText" lastClr="000000"/>
                </a:solidFill>
              </a:rPr>
              <a:t>かつ</a:t>
            </a:r>
            <a:r>
              <a:rPr kumimoji="1" lang="ja-JP" altLang="en-US" sz="1600">
                <a:solidFill>
                  <a:sysClr val="windowText" lastClr="000000"/>
                </a:solidFill>
              </a:rPr>
              <a:t>、</a:t>
            </a:r>
            <a:endParaRPr kumimoji="1" lang="en-US" altLang="ja-JP" sz="1600">
              <a:solidFill>
                <a:sysClr val="windowText" lastClr="000000"/>
              </a:solidFill>
            </a:endParaRPr>
          </a:p>
          <a:p>
            <a:pPr algn="l"/>
            <a:r>
              <a:rPr kumimoji="1" lang="ja-JP" altLang="en-US" sz="1600">
                <a:solidFill>
                  <a:sysClr val="windowText" lastClr="000000"/>
                </a:solidFill>
              </a:rPr>
              <a:t>　　　　　　　　　　　　　（６）、又は（７）と（８）のいずれかに適合する場合、算定</a:t>
            </a:r>
            <a:endParaRPr kumimoji="1" lang="en-US" altLang="ja-JP" sz="1600">
              <a:solidFill>
                <a:sysClr val="windowText" lastClr="000000"/>
              </a:solidFill>
            </a:endParaRPr>
          </a:p>
          <a:p>
            <a:pPr algn="l">
              <a:lnSpc>
                <a:spcPts val="1900"/>
              </a:lnSpc>
            </a:pPr>
            <a:endParaRPr kumimoji="1" lang="en-US" altLang="ja-JP" sz="1600">
              <a:solidFill>
                <a:sysClr val="windowText" lastClr="000000"/>
              </a:solidFill>
            </a:endParaRPr>
          </a:p>
          <a:p>
            <a:pPr algn="l"/>
            <a:r>
              <a:rPr kumimoji="1" lang="ja-JP" altLang="en-US" sz="1600">
                <a:solidFill>
                  <a:sysClr val="windowText" lastClr="000000"/>
                </a:solidFill>
              </a:rPr>
              <a:t>特定事業所加算</a:t>
            </a:r>
            <a:r>
              <a:rPr kumimoji="1" lang="en-US" altLang="ja-JP" sz="1600">
                <a:solidFill>
                  <a:sysClr val="windowText" lastClr="000000"/>
                </a:solidFill>
              </a:rPr>
              <a:t>Ⅲ</a:t>
            </a:r>
            <a:r>
              <a:rPr kumimoji="1" lang="ja-JP" altLang="en-US" sz="1600">
                <a:solidFill>
                  <a:sysClr val="windowText" lastClr="000000"/>
                </a:solidFill>
              </a:rPr>
              <a:t>　</a:t>
            </a:r>
            <a:r>
              <a:rPr kumimoji="1" lang="ja-JP" altLang="en-US" sz="1600" u="dbl">
                <a:solidFill>
                  <a:sysClr val="windowText" lastClr="000000"/>
                </a:solidFill>
              </a:rPr>
              <a:t>（１）～（５）と（９）のいずれにも適合する場合</a:t>
            </a:r>
            <a:r>
              <a:rPr kumimoji="1" lang="ja-JP" altLang="en-US" sz="1600">
                <a:solidFill>
                  <a:sysClr val="windowText" lastClr="000000"/>
                </a:solidFill>
              </a:rPr>
              <a:t>、算定</a:t>
            </a:r>
            <a:endParaRPr kumimoji="1" lang="en-US" altLang="ja-JP" sz="1600">
              <a:solidFill>
                <a:sysClr val="windowText" lastClr="000000"/>
              </a:solidFill>
            </a:endParaRPr>
          </a:p>
          <a:p>
            <a:pPr algn="l">
              <a:lnSpc>
                <a:spcPts val="1900"/>
              </a:lnSpc>
            </a:pPr>
            <a:endParaRPr kumimoji="1" lang="en-US" altLang="ja-JP" sz="1600">
              <a:solidFill>
                <a:sysClr val="windowText" lastClr="000000"/>
              </a:solidFill>
            </a:endParaRPr>
          </a:p>
          <a:p>
            <a:pPr algn="l">
              <a:lnSpc>
                <a:spcPts val="2000"/>
              </a:lnSpc>
            </a:pPr>
            <a:r>
              <a:rPr kumimoji="1" lang="ja-JP" altLang="en-US" sz="1600">
                <a:solidFill>
                  <a:sysClr val="windowText" lastClr="000000"/>
                </a:solidFill>
              </a:rPr>
              <a:t>特定事業所加算</a:t>
            </a:r>
            <a:r>
              <a:rPr kumimoji="1" lang="en-US" altLang="ja-JP" sz="1600">
                <a:solidFill>
                  <a:sysClr val="windowText" lastClr="000000"/>
                </a:solidFill>
              </a:rPr>
              <a:t>Ⅳ</a:t>
            </a:r>
            <a:r>
              <a:rPr kumimoji="1" lang="ja-JP" altLang="en-US" sz="1600">
                <a:solidFill>
                  <a:sysClr val="windowText" lastClr="000000"/>
                </a:solidFill>
              </a:rPr>
              <a:t>　（１）－２と（２）～（５）と（８）－２と（９）－２のいずれにも</a:t>
            </a:r>
            <a:endParaRPr kumimoji="1" lang="en-US" altLang="ja-JP" sz="1600">
              <a:solidFill>
                <a:sysClr val="windowText" lastClr="000000"/>
              </a:solidFill>
            </a:endParaRPr>
          </a:p>
          <a:p>
            <a:pPr algn="l"/>
            <a:r>
              <a:rPr kumimoji="1" lang="ja-JP" altLang="en-US" sz="1600">
                <a:solidFill>
                  <a:sysClr val="windowText" lastClr="000000"/>
                </a:solidFill>
              </a:rPr>
              <a:t>　　　　　　　　　　　　　適合する場合、算定　　　　　　　</a:t>
            </a:r>
          </a:p>
        </xdr:txBody>
      </xdr:sp>
      <xdr:sp macro="" textlink="">
        <xdr:nvSpPr>
          <xdr:cNvPr id="5" name="角丸四角形 4"/>
          <xdr:cNvSpPr/>
        </xdr:nvSpPr>
        <xdr:spPr>
          <a:xfrm>
            <a:off x="342900" y="17437100"/>
            <a:ext cx="8839200" cy="4521200"/>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ja-JP" altLang="en-US"/>
          </a:p>
        </xdr:txBody>
      </xdr:sp>
    </xdr:grpSp>
    <xdr:clientData/>
  </xdr:twoCellAnchor>
  <mc:AlternateContent xmlns:mc="http://schemas.openxmlformats.org/markup-compatibility/2006">
    <mc:Choice xmlns:a14="http://schemas.microsoft.com/office/drawing/2010/main" Requires="a14">
      <xdr:twoCellAnchor editAs="oneCell">
        <xdr:from>
          <xdr:col>21</xdr:col>
          <xdr:colOff>114300</xdr:colOff>
          <xdr:row>6</xdr:row>
          <xdr:rowOff>22860</xdr:rowOff>
        </xdr:from>
        <xdr:to>
          <xdr:col>22</xdr:col>
          <xdr:colOff>220980</xdr:colOff>
          <xdr:row>7</xdr:row>
          <xdr:rowOff>30480</xdr:rowOff>
        </xdr:to>
        <xdr:sp macro="" textlink="">
          <xdr:nvSpPr>
            <xdr:cNvPr id="225281" name="Option Button 1" hidden="1">
              <a:extLst>
                <a:ext uri="{63B3BB69-23CF-44E3-9099-C40C66FF867C}">
                  <a14:compatExt spid="_x0000_s2252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60960</xdr:colOff>
          <xdr:row>6</xdr:row>
          <xdr:rowOff>83820</xdr:rowOff>
        </xdr:from>
        <xdr:to>
          <xdr:col>24</xdr:col>
          <xdr:colOff>182880</xdr:colOff>
          <xdr:row>6</xdr:row>
          <xdr:rowOff>297180</xdr:rowOff>
        </xdr:to>
        <xdr:sp macro="" textlink="">
          <xdr:nvSpPr>
            <xdr:cNvPr id="225282" name="Option Button 2" hidden="1">
              <a:extLst>
                <a:ext uri="{63B3BB69-23CF-44E3-9099-C40C66FF867C}">
                  <a14:compatExt spid="_x0000_s2252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9</xdr:row>
          <xdr:rowOff>76200</xdr:rowOff>
        </xdr:from>
        <xdr:to>
          <xdr:col>22</xdr:col>
          <xdr:colOff>266700</xdr:colOff>
          <xdr:row>11</xdr:row>
          <xdr:rowOff>38100</xdr:rowOff>
        </xdr:to>
        <xdr:sp macro="" textlink="">
          <xdr:nvSpPr>
            <xdr:cNvPr id="225283" name="Option Button 3" hidden="1">
              <a:extLst>
                <a:ext uri="{63B3BB69-23CF-44E3-9099-C40C66FF867C}">
                  <a14:compatExt spid="_x0000_s2252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6</xdr:row>
          <xdr:rowOff>0</xdr:rowOff>
        </xdr:from>
        <xdr:to>
          <xdr:col>25</xdr:col>
          <xdr:colOff>30480</xdr:colOff>
          <xdr:row>8</xdr:row>
          <xdr:rowOff>0</xdr:rowOff>
        </xdr:to>
        <xdr:sp macro="" textlink="">
          <xdr:nvSpPr>
            <xdr:cNvPr id="225284" name="Group Box 4" hidden="1">
              <a:extLst>
                <a:ext uri="{63B3BB69-23CF-44E3-9099-C40C66FF867C}">
                  <a14:compatExt spid="_x0000_s22528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9</xdr:row>
          <xdr:rowOff>0</xdr:rowOff>
        </xdr:from>
        <xdr:to>
          <xdr:col>25</xdr:col>
          <xdr:colOff>30480</xdr:colOff>
          <xdr:row>12</xdr:row>
          <xdr:rowOff>0</xdr:rowOff>
        </xdr:to>
        <xdr:sp macro="" textlink="">
          <xdr:nvSpPr>
            <xdr:cNvPr id="225285" name="Group Box 5" hidden="1">
              <a:extLst>
                <a:ext uri="{63B3BB69-23CF-44E3-9099-C40C66FF867C}">
                  <a14:compatExt spid="_x0000_s22528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60960</xdr:colOff>
          <xdr:row>10</xdr:row>
          <xdr:rowOff>7620</xdr:rowOff>
        </xdr:from>
        <xdr:to>
          <xdr:col>24</xdr:col>
          <xdr:colOff>144780</xdr:colOff>
          <xdr:row>11</xdr:row>
          <xdr:rowOff>60960</xdr:rowOff>
        </xdr:to>
        <xdr:sp macro="" textlink="">
          <xdr:nvSpPr>
            <xdr:cNvPr id="225286" name="Option Button 6" hidden="1">
              <a:extLst>
                <a:ext uri="{63B3BB69-23CF-44E3-9099-C40C66FF867C}">
                  <a14:compatExt spid="_x0000_s2252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15</xdr:row>
          <xdr:rowOff>7620</xdr:rowOff>
        </xdr:from>
        <xdr:to>
          <xdr:col>22</xdr:col>
          <xdr:colOff>190500</xdr:colOff>
          <xdr:row>15</xdr:row>
          <xdr:rowOff>220980</xdr:rowOff>
        </xdr:to>
        <xdr:sp macro="" textlink="">
          <xdr:nvSpPr>
            <xdr:cNvPr id="225287" name="Option Button 7" hidden="1">
              <a:extLst>
                <a:ext uri="{63B3BB69-23CF-44E3-9099-C40C66FF867C}">
                  <a14:compatExt spid="_x0000_s2252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60960</xdr:colOff>
          <xdr:row>14</xdr:row>
          <xdr:rowOff>68580</xdr:rowOff>
        </xdr:from>
        <xdr:to>
          <xdr:col>24</xdr:col>
          <xdr:colOff>121920</xdr:colOff>
          <xdr:row>15</xdr:row>
          <xdr:rowOff>236220</xdr:rowOff>
        </xdr:to>
        <xdr:sp macro="" textlink="">
          <xdr:nvSpPr>
            <xdr:cNvPr id="225288" name="Option Button 8" hidden="1">
              <a:extLst>
                <a:ext uri="{63B3BB69-23CF-44E3-9099-C40C66FF867C}">
                  <a14:compatExt spid="_x0000_s2252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121920</xdr:colOff>
          <xdr:row>19</xdr:row>
          <xdr:rowOff>45720</xdr:rowOff>
        </xdr:from>
        <xdr:to>
          <xdr:col>22</xdr:col>
          <xdr:colOff>182880</xdr:colOff>
          <xdr:row>20</xdr:row>
          <xdr:rowOff>144780</xdr:rowOff>
        </xdr:to>
        <xdr:sp macro="" textlink="">
          <xdr:nvSpPr>
            <xdr:cNvPr id="225289" name="Option Button 9" hidden="1">
              <a:extLst>
                <a:ext uri="{63B3BB69-23CF-44E3-9099-C40C66FF867C}">
                  <a14:compatExt spid="_x0000_s2252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182880</xdr:colOff>
          <xdr:row>52</xdr:row>
          <xdr:rowOff>152400</xdr:rowOff>
        </xdr:from>
        <xdr:to>
          <xdr:col>22</xdr:col>
          <xdr:colOff>251460</xdr:colOff>
          <xdr:row>53</xdr:row>
          <xdr:rowOff>213360</xdr:rowOff>
        </xdr:to>
        <xdr:sp macro="" textlink="">
          <xdr:nvSpPr>
            <xdr:cNvPr id="225290" name="Option Button 10" hidden="1">
              <a:extLst>
                <a:ext uri="{63B3BB69-23CF-44E3-9099-C40C66FF867C}">
                  <a14:compatExt spid="_x0000_s2252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60960</xdr:colOff>
          <xdr:row>19</xdr:row>
          <xdr:rowOff>76200</xdr:rowOff>
        </xdr:from>
        <xdr:to>
          <xdr:col>24</xdr:col>
          <xdr:colOff>144780</xdr:colOff>
          <xdr:row>20</xdr:row>
          <xdr:rowOff>114300</xdr:rowOff>
        </xdr:to>
        <xdr:sp macro="" textlink="">
          <xdr:nvSpPr>
            <xdr:cNvPr id="225291" name="Option Button 11" hidden="1">
              <a:extLst>
                <a:ext uri="{63B3BB69-23CF-44E3-9099-C40C66FF867C}">
                  <a14:compatExt spid="_x0000_s2252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60960</xdr:colOff>
          <xdr:row>52</xdr:row>
          <xdr:rowOff>182880</xdr:rowOff>
        </xdr:from>
        <xdr:to>
          <xdr:col>24</xdr:col>
          <xdr:colOff>144780</xdr:colOff>
          <xdr:row>53</xdr:row>
          <xdr:rowOff>182880</xdr:rowOff>
        </xdr:to>
        <xdr:sp macro="" textlink="">
          <xdr:nvSpPr>
            <xdr:cNvPr id="225292" name="Option Button 12" hidden="1">
              <a:extLst>
                <a:ext uri="{63B3BB69-23CF-44E3-9099-C40C66FF867C}">
                  <a14:compatExt spid="_x0000_s2252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12</xdr:row>
          <xdr:rowOff>0</xdr:rowOff>
        </xdr:from>
        <xdr:to>
          <xdr:col>25</xdr:col>
          <xdr:colOff>30480</xdr:colOff>
          <xdr:row>13</xdr:row>
          <xdr:rowOff>144780</xdr:rowOff>
        </xdr:to>
        <xdr:sp macro="" textlink="">
          <xdr:nvSpPr>
            <xdr:cNvPr id="225293" name="Group Box 13" hidden="1">
              <a:extLst>
                <a:ext uri="{63B3BB69-23CF-44E3-9099-C40C66FF867C}">
                  <a14:compatExt spid="_x0000_s22529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16</xdr:row>
          <xdr:rowOff>0</xdr:rowOff>
        </xdr:from>
        <xdr:to>
          <xdr:col>25</xdr:col>
          <xdr:colOff>30480</xdr:colOff>
          <xdr:row>18</xdr:row>
          <xdr:rowOff>0</xdr:rowOff>
        </xdr:to>
        <xdr:sp macro="" textlink="">
          <xdr:nvSpPr>
            <xdr:cNvPr id="225294" name="Group Box 14" hidden="1">
              <a:extLst>
                <a:ext uri="{63B3BB69-23CF-44E3-9099-C40C66FF867C}">
                  <a14:compatExt spid="_x0000_s22529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18</xdr:row>
          <xdr:rowOff>0</xdr:rowOff>
        </xdr:from>
        <xdr:to>
          <xdr:col>25</xdr:col>
          <xdr:colOff>22860</xdr:colOff>
          <xdr:row>21</xdr:row>
          <xdr:rowOff>0</xdr:rowOff>
        </xdr:to>
        <xdr:sp macro="" textlink="">
          <xdr:nvSpPr>
            <xdr:cNvPr id="225295" name="Group Box 15" hidden="1">
              <a:extLst>
                <a:ext uri="{63B3BB69-23CF-44E3-9099-C40C66FF867C}">
                  <a14:compatExt spid="_x0000_s22529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52</xdr:row>
          <xdr:rowOff>0</xdr:rowOff>
        </xdr:from>
        <xdr:to>
          <xdr:col>25</xdr:col>
          <xdr:colOff>30480</xdr:colOff>
          <xdr:row>54</xdr:row>
          <xdr:rowOff>121920</xdr:rowOff>
        </xdr:to>
        <xdr:sp macro="" textlink="">
          <xdr:nvSpPr>
            <xdr:cNvPr id="225296" name="Group Box 16" hidden="1">
              <a:extLst>
                <a:ext uri="{63B3BB69-23CF-44E3-9099-C40C66FF867C}">
                  <a14:compatExt spid="_x0000_s22529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12</xdr:row>
          <xdr:rowOff>68580</xdr:rowOff>
        </xdr:from>
        <xdr:to>
          <xdr:col>22</xdr:col>
          <xdr:colOff>213360</xdr:colOff>
          <xdr:row>13</xdr:row>
          <xdr:rowOff>114300</xdr:rowOff>
        </xdr:to>
        <xdr:sp macro="" textlink="">
          <xdr:nvSpPr>
            <xdr:cNvPr id="225297" name="Option Button 17" hidden="1">
              <a:extLst>
                <a:ext uri="{63B3BB69-23CF-44E3-9099-C40C66FF867C}">
                  <a14:compatExt spid="_x0000_s2252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60960</xdr:colOff>
          <xdr:row>12</xdr:row>
          <xdr:rowOff>68580</xdr:rowOff>
        </xdr:from>
        <xdr:to>
          <xdr:col>24</xdr:col>
          <xdr:colOff>83820</xdr:colOff>
          <xdr:row>13</xdr:row>
          <xdr:rowOff>114300</xdr:rowOff>
        </xdr:to>
        <xdr:sp macro="" textlink="">
          <xdr:nvSpPr>
            <xdr:cNvPr id="225298" name="Option Button 18" hidden="1">
              <a:extLst>
                <a:ext uri="{63B3BB69-23CF-44E3-9099-C40C66FF867C}">
                  <a14:compatExt spid="_x0000_s2252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16</xdr:row>
          <xdr:rowOff>76200</xdr:rowOff>
        </xdr:from>
        <xdr:to>
          <xdr:col>22</xdr:col>
          <xdr:colOff>251460</xdr:colOff>
          <xdr:row>17</xdr:row>
          <xdr:rowOff>220980</xdr:rowOff>
        </xdr:to>
        <xdr:sp macro="" textlink="">
          <xdr:nvSpPr>
            <xdr:cNvPr id="225299" name="Option Button 19" hidden="1">
              <a:extLst>
                <a:ext uri="{63B3BB69-23CF-44E3-9099-C40C66FF867C}">
                  <a14:compatExt spid="_x0000_s2252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60960</xdr:colOff>
          <xdr:row>16</xdr:row>
          <xdr:rowOff>68580</xdr:rowOff>
        </xdr:from>
        <xdr:to>
          <xdr:col>24</xdr:col>
          <xdr:colOff>144780</xdr:colOff>
          <xdr:row>17</xdr:row>
          <xdr:rowOff>220980</xdr:rowOff>
        </xdr:to>
        <xdr:sp macro="" textlink="">
          <xdr:nvSpPr>
            <xdr:cNvPr id="225300" name="Option Button 20" hidden="1">
              <a:extLst>
                <a:ext uri="{63B3BB69-23CF-44E3-9099-C40C66FF867C}">
                  <a14:compatExt spid="_x0000_s225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35</xdr:row>
          <xdr:rowOff>0</xdr:rowOff>
        </xdr:from>
        <xdr:to>
          <xdr:col>25</xdr:col>
          <xdr:colOff>30480</xdr:colOff>
          <xdr:row>36</xdr:row>
          <xdr:rowOff>0</xdr:rowOff>
        </xdr:to>
        <xdr:sp macro="" textlink="">
          <xdr:nvSpPr>
            <xdr:cNvPr id="225301" name="Group Box 21" hidden="1">
              <a:extLst>
                <a:ext uri="{63B3BB69-23CF-44E3-9099-C40C66FF867C}">
                  <a14:compatExt spid="_x0000_s22530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137160</xdr:colOff>
          <xdr:row>35</xdr:row>
          <xdr:rowOff>144780</xdr:rowOff>
        </xdr:from>
        <xdr:to>
          <xdr:col>22</xdr:col>
          <xdr:colOff>213360</xdr:colOff>
          <xdr:row>35</xdr:row>
          <xdr:rowOff>365760</xdr:rowOff>
        </xdr:to>
        <xdr:sp macro="" textlink="">
          <xdr:nvSpPr>
            <xdr:cNvPr id="225302" name="Option Button 22" hidden="1">
              <a:extLst>
                <a:ext uri="{63B3BB69-23CF-44E3-9099-C40C66FF867C}">
                  <a14:compatExt spid="_x0000_s2253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106680</xdr:colOff>
          <xdr:row>35</xdr:row>
          <xdr:rowOff>144780</xdr:rowOff>
        </xdr:from>
        <xdr:to>
          <xdr:col>24</xdr:col>
          <xdr:colOff>182880</xdr:colOff>
          <xdr:row>35</xdr:row>
          <xdr:rowOff>365760</xdr:rowOff>
        </xdr:to>
        <xdr:sp macro="" textlink="">
          <xdr:nvSpPr>
            <xdr:cNvPr id="225303" name="Option Button 23" hidden="1">
              <a:extLst>
                <a:ext uri="{63B3BB69-23CF-44E3-9099-C40C66FF867C}">
                  <a14:compatExt spid="_x0000_s2253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55</xdr:row>
          <xdr:rowOff>0</xdr:rowOff>
        </xdr:from>
        <xdr:to>
          <xdr:col>25</xdr:col>
          <xdr:colOff>38100</xdr:colOff>
          <xdr:row>58</xdr:row>
          <xdr:rowOff>0</xdr:rowOff>
        </xdr:to>
        <xdr:sp macro="" textlink="">
          <xdr:nvSpPr>
            <xdr:cNvPr id="225304" name="Group Box 24" hidden="1">
              <a:extLst>
                <a:ext uri="{63B3BB69-23CF-44E3-9099-C40C66FF867C}">
                  <a14:compatExt spid="_x0000_s22530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106680</xdr:colOff>
          <xdr:row>8</xdr:row>
          <xdr:rowOff>68580</xdr:rowOff>
        </xdr:from>
        <xdr:to>
          <xdr:col>22</xdr:col>
          <xdr:colOff>190500</xdr:colOff>
          <xdr:row>8</xdr:row>
          <xdr:rowOff>274320</xdr:rowOff>
        </xdr:to>
        <xdr:sp macro="" textlink="">
          <xdr:nvSpPr>
            <xdr:cNvPr id="225305" name="Option Button 25" hidden="1">
              <a:extLst>
                <a:ext uri="{63B3BB69-23CF-44E3-9099-C40C66FF867C}">
                  <a14:compatExt spid="_x0000_s2253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99060</xdr:colOff>
          <xdr:row>8</xdr:row>
          <xdr:rowOff>68580</xdr:rowOff>
        </xdr:from>
        <xdr:to>
          <xdr:col>24</xdr:col>
          <xdr:colOff>190500</xdr:colOff>
          <xdr:row>8</xdr:row>
          <xdr:rowOff>274320</xdr:rowOff>
        </xdr:to>
        <xdr:sp macro="" textlink="">
          <xdr:nvSpPr>
            <xdr:cNvPr id="225306" name="Option Button 26" hidden="1">
              <a:extLst>
                <a:ext uri="{63B3BB69-23CF-44E3-9099-C40C66FF867C}">
                  <a14:compatExt spid="_x0000_s2253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8</xdr:row>
          <xdr:rowOff>0</xdr:rowOff>
        </xdr:from>
        <xdr:to>
          <xdr:col>25</xdr:col>
          <xdr:colOff>30480</xdr:colOff>
          <xdr:row>9</xdr:row>
          <xdr:rowOff>0</xdr:rowOff>
        </xdr:to>
        <xdr:sp macro="" textlink="">
          <xdr:nvSpPr>
            <xdr:cNvPr id="225307" name="Group Box 27" hidden="1">
              <a:extLst>
                <a:ext uri="{63B3BB69-23CF-44E3-9099-C40C66FF867C}">
                  <a14:compatExt spid="_x0000_s22530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137160</xdr:colOff>
          <xdr:row>55</xdr:row>
          <xdr:rowOff>144780</xdr:rowOff>
        </xdr:from>
        <xdr:to>
          <xdr:col>22</xdr:col>
          <xdr:colOff>213360</xdr:colOff>
          <xdr:row>56</xdr:row>
          <xdr:rowOff>152400</xdr:rowOff>
        </xdr:to>
        <xdr:sp macro="" textlink="">
          <xdr:nvSpPr>
            <xdr:cNvPr id="225308" name="Option Button 28" hidden="1">
              <a:extLst>
                <a:ext uri="{63B3BB69-23CF-44E3-9099-C40C66FF867C}">
                  <a14:compatExt spid="_x0000_s2253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60960</xdr:colOff>
          <xdr:row>55</xdr:row>
          <xdr:rowOff>182880</xdr:rowOff>
        </xdr:from>
        <xdr:to>
          <xdr:col>24</xdr:col>
          <xdr:colOff>144780</xdr:colOff>
          <xdr:row>56</xdr:row>
          <xdr:rowOff>144780</xdr:rowOff>
        </xdr:to>
        <xdr:sp macro="" textlink="">
          <xdr:nvSpPr>
            <xdr:cNvPr id="225309" name="Option Button 29" hidden="1">
              <a:extLst>
                <a:ext uri="{63B3BB69-23CF-44E3-9099-C40C66FF867C}">
                  <a14:compatExt spid="_x0000_s2253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rakuraku.or.jp/shienhi/liblary/FileDir/H22&#20966;&#36935;&#25913;&#21892;&#30003;&#35531;&#27096;&#24335;.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s\&#20581;&#24247;&#31119;&#31049;&#23616;\Users\28128141\AppData\Local\Microsoft\Windows\Temporary%20Internet%20Files\Content.IE5\8KIKYMIJ\&#65288;&#9313;&#20316;&#26989;&#12399;&#12371;&#12385;&#12425;&#12391;&#65281;&#65289;&#23626;&#20986;&#27096;&#24335;&#65297;&#65288;&#20307;&#21046;&#23626;&#65289;&#12304;H27.4&#12305;.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kfs01\s1309\Users\28128141\Downloads\&#65339;&#21442;&#32771;&#65341;&#65320;26.4&#12288;&#12425;&#12367;&#12425;&#12367;&#25522;&#36617;\&#20307;&#21046;&#23626;&#65297;.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s\&#20581;&#24247;&#31119;&#31049;&#23616;\Users\52060265\Desktop\&#31481;&#26412;&#20808;&#29983;\&#31481;&#26412;&#20808;&#29983;&#9312;.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kfs01\s1309\group\07_&#20107;&#26989;&#25903;&#25588;&#65319;\&#25351;&#23450;&#25285;&#24403;\&#9675;&#24179;&#25104;30&#24180;&#24230;&#29256;&#20307;&#21046;&#23626;\&#9314;&#24179;&#25104;30&#24180;&#24230;&#20307;&#21046;&#23626;&#65288;&#26696;&#65289;\&#32773;\0405&#20462;&#27491;&#29256;\&#21442;&#32771;\&#9312;&#12288;&#12304;&#32773;&#12305;&#27096;&#24335;\&#9312;29&#24180;&#24230;&#29256;&#12539;&#20307;&#21046;&#23626;&#65288;&#23626;&#20986;&#27096;&#24335;&#9312;&#65289;.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kfs01\s1309\group\07_&#20107;&#26989;&#25903;&#25588;&#65319;\&#25351;&#23450;&#25285;&#24403;\&#9675;&#24179;&#25104;30&#24180;&#24230;&#29256;&#20307;&#21046;&#23626;\&#9313;&#20316;&#26989;&#29992;\&#12304;&#30342;&#12373;&#12435;&#12364;&#32232;&#38598;&#12375;&#12390;&#12367;&#12384;&#12373;&#12387;&#12383;&#12418;&#12398;&#12305;\GH%20&#26085;&#20013;%20&#20154;&#21729;&#22522;&#28310;&#12471;&#12540;&#12488;.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kfs01\s1309\Users\28128141\Downloads\&#20307;&#21046;&#23626;&#65288;&#33777;&#30000;&#6528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確認シート"/>
      <sheetName val="様式１"/>
      <sheetName val="【記載例】様式１"/>
      <sheetName val="様式２"/>
      <sheetName val="【記載例】様式２"/>
      <sheetName val="様式３"/>
      <sheetName val="【記載例】様式３"/>
      <sheetName val="様式４"/>
      <sheetName val="【記載例】様式４"/>
      <sheetName val="様式５"/>
      <sheetName val="【記載例】様式５"/>
      <sheetName val="様式６"/>
      <sheetName val="【記載例】様式６"/>
      <sheetName val="【参考】支払決定額内訳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ow r="201">
          <cell r="S201" t="str">
            <v>居宅介護</v>
          </cell>
        </row>
        <row r="202">
          <cell r="S202" t="str">
            <v>重度訪問介護</v>
          </cell>
        </row>
        <row r="203">
          <cell r="S203" t="str">
            <v>行動援護</v>
          </cell>
        </row>
        <row r="204">
          <cell r="S204" t="str">
            <v>療養介護</v>
          </cell>
        </row>
        <row r="205">
          <cell r="S205" t="str">
            <v>生活介護</v>
          </cell>
        </row>
        <row r="206">
          <cell r="S206" t="str">
            <v>児童デイサービス</v>
          </cell>
        </row>
        <row r="207">
          <cell r="S207" t="str">
            <v>短期入所</v>
          </cell>
        </row>
        <row r="208">
          <cell r="S208" t="str">
            <v>重度障害者等包括支援</v>
          </cell>
        </row>
        <row r="209">
          <cell r="S209" t="str">
            <v>共同生活介護</v>
          </cell>
        </row>
        <row r="210">
          <cell r="S210" t="str">
            <v>施設入所支援</v>
          </cell>
        </row>
        <row r="211">
          <cell r="S211" t="str">
            <v>自立訓練（機能訓練）</v>
          </cell>
        </row>
        <row r="212">
          <cell r="S212" t="str">
            <v>自立訓練（生活訓練）(宿泊型含)</v>
          </cell>
        </row>
        <row r="213">
          <cell r="S213" t="str">
            <v>就労移行支援</v>
          </cell>
        </row>
        <row r="214">
          <cell r="S214" t="str">
            <v>就労継続支援Ａ型</v>
          </cell>
        </row>
        <row r="215">
          <cell r="S215" t="str">
            <v>就労継続支援Ｂ型</v>
          </cell>
        </row>
        <row r="216">
          <cell r="S216" t="str">
            <v>共同生活援助</v>
          </cell>
        </row>
        <row r="217">
          <cell r="S217" t="str">
            <v>旧身体障害者更生施設(通所含)</v>
          </cell>
        </row>
        <row r="218">
          <cell r="S218" t="str">
            <v>旧身体障害者療護施設(通所含)</v>
          </cell>
        </row>
        <row r="219">
          <cell r="S219" t="str">
            <v>旧身体障害者入所授産施設</v>
          </cell>
        </row>
        <row r="220">
          <cell r="S220" t="str">
            <v>旧身体障害者通所授産施設</v>
          </cell>
        </row>
        <row r="221">
          <cell r="S221" t="str">
            <v>旧知的障害者入所更生施設</v>
          </cell>
        </row>
        <row r="222">
          <cell r="S222" t="str">
            <v>旧知的障害者通所更生施設</v>
          </cell>
        </row>
        <row r="223">
          <cell r="S223" t="str">
            <v>旧知的障害者入所授産施設</v>
          </cell>
        </row>
        <row r="224">
          <cell r="S224" t="str">
            <v>旧知的障害者通所授産施設</v>
          </cell>
        </row>
        <row r="225">
          <cell r="S225" t="str">
            <v>旧知的障害者通勤寮</v>
          </cell>
        </row>
        <row r="226">
          <cell r="S226" t="str">
            <v>知的障害児施設</v>
          </cell>
        </row>
        <row r="227">
          <cell r="S227" t="str">
            <v>自閉症児施設</v>
          </cell>
        </row>
        <row r="228">
          <cell r="S228" t="str">
            <v>知的障害児通園施設</v>
          </cell>
        </row>
        <row r="229">
          <cell r="S229" t="str">
            <v>盲児施設</v>
          </cell>
        </row>
        <row r="230">
          <cell r="S230" t="str">
            <v>ろうあ児施設</v>
          </cell>
        </row>
        <row r="231">
          <cell r="S231" t="str">
            <v>難聴幼児通園施設</v>
          </cell>
        </row>
        <row r="232">
          <cell r="S232" t="str">
            <v>肢体不自由児施設</v>
          </cell>
        </row>
        <row r="233">
          <cell r="S233" t="str">
            <v>肢体不自由児通園施設</v>
          </cell>
        </row>
        <row r="234">
          <cell r="S234" t="str">
            <v>肢体不自由児療護施設</v>
          </cell>
        </row>
        <row r="235">
          <cell r="S235" t="str">
            <v>重症心身障害児施設</v>
          </cell>
        </row>
        <row r="236">
          <cell r="S236" t="str">
            <v>重症心身障害児（者）通園事業</v>
          </cell>
        </row>
        <row r="237">
          <cell r="S237" t="str">
            <v>精神障害者入所授産施設</v>
          </cell>
        </row>
        <row r="238">
          <cell r="S238" t="str">
            <v>精神障害者通所授産施設</v>
          </cell>
        </row>
        <row r="239">
          <cell r="S239" t="str">
            <v>精神障害者生活訓練施設</v>
          </cell>
        </row>
        <row r="240">
          <cell r="S240" t="str">
            <v>精神障害者福祉ホーム（Ｂ型）</v>
          </cell>
        </row>
        <row r="241">
          <cell r="S241" t="str">
            <v>身体障害者福祉工場</v>
          </cell>
        </row>
        <row r="242">
          <cell r="S242" t="str">
            <v>知的障害者福祉工場</v>
          </cell>
        </row>
        <row r="243">
          <cell r="S243" t="str">
            <v>精神障害者福祉工場</v>
          </cell>
        </row>
        <row r="244">
          <cell r="S244" t="str">
            <v>身体障害者小規模通所授産施設</v>
          </cell>
        </row>
        <row r="245">
          <cell r="S245" t="str">
            <v>知的障害者小規模通所授産施設</v>
          </cell>
        </row>
        <row r="246">
          <cell r="S246" t="str">
            <v>精神障害者小規模通所授産施設</v>
          </cell>
        </row>
        <row r="247">
          <cell r="S247" t="str">
            <v>生活介護【昼間実施】</v>
          </cell>
        </row>
        <row r="248">
          <cell r="S248" t="str">
            <v>自立訓練(機能訓練)【昼間実施】</v>
          </cell>
        </row>
        <row r="249">
          <cell r="S249" t="str">
            <v>自立訓練(生活訓練)【昼間実施】</v>
          </cell>
        </row>
        <row r="250">
          <cell r="S250" t="str">
            <v>就労移行支援【昼間実施】</v>
          </cell>
        </row>
        <row r="251">
          <cell r="S251" t="str">
            <v>就労継続支援Ａ型【昼間実施】</v>
          </cell>
        </row>
        <row r="252">
          <cell r="S252" t="str">
            <v>就労継続支援Ｂ型【昼間実施】</v>
          </cell>
        </row>
      </sheetData>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はじめに"/>
      <sheetName val="サービス種類別提出書類一覧 "/>
      <sheetName val="様式第1号"/>
      <sheetName val="チェックシート"/>
      <sheetName val="別紙1（その1）"/>
      <sheetName val="別紙１（その2）"/>
      <sheetName val="別紙1（その3）"/>
      <sheetName val="別紙2-1(訪問系）"/>
      <sheetName val="別紙2-2（訪問系を除くサービス）"/>
      <sheetName val="別紙3-1 "/>
      <sheetName val="別紙3-2"/>
      <sheetName val="別紙3-3"/>
      <sheetName val="別紙3-4"/>
      <sheetName val="別紙3-5"/>
      <sheetName val="別紙4-1 "/>
      <sheetName val="別紙4-2 "/>
      <sheetName val="別紙4-3 "/>
      <sheetName val="別紙4-5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2">
          <cell r="BP2" t="str">
            <v>▼選択してください。</v>
          </cell>
        </row>
        <row r="3">
          <cell r="BP3" t="str">
            <v>療養介護</v>
          </cell>
        </row>
        <row r="4">
          <cell r="BP4" t="str">
            <v>生活介護</v>
          </cell>
        </row>
        <row r="5">
          <cell r="BP5" t="str">
            <v>短期入所</v>
          </cell>
        </row>
        <row r="6">
          <cell r="BP6" t="str">
            <v>共同生活援助</v>
          </cell>
        </row>
        <row r="7">
          <cell r="BP7" t="str">
            <v>施設入所支援</v>
          </cell>
        </row>
        <row r="8">
          <cell r="BP8" t="str">
            <v>自立訓練（生活訓練）宿泊型</v>
          </cell>
        </row>
        <row r="9">
          <cell r="BP9" t="str">
            <v>自立訓練（生活訓練）</v>
          </cell>
        </row>
        <row r="10">
          <cell r="BP10" t="str">
            <v>自立訓練（機能訓練）</v>
          </cell>
        </row>
        <row r="11">
          <cell r="BP11" t="str">
            <v>就労移行支援（一般型）</v>
          </cell>
        </row>
        <row r="12">
          <cell r="BP12" t="str">
            <v>就労移行支援（養成施設）</v>
          </cell>
        </row>
        <row r="13">
          <cell r="BP13" t="str">
            <v>就労継続支援Ａ型</v>
          </cell>
        </row>
        <row r="14">
          <cell r="BP14" t="str">
            <v>就労継続支援Ｂ型</v>
          </cell>
        </row>
        <row r="15">
          <cell r="BP15" t="str">
            <v>重度障害者等包括支援</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はじめに"/>
      <sheetName val="サービス種類別提出書類一覧"/>
      <sheetName val="様式第1号"/>
      <sheetName val="チェックシート"/>
      <sheetName val="別紙1（その1）"/>
      <sheetName val="別紙１（その2）"/>
      <sheetName val="別紙1（その3）"/>
      <sheetName val="別紙2-1(訪問系）"/>
      <sheetName val="別紙2-2（訪問系を除くサービス）"/>
      <sheetName val="別紙3-1 "/>
      <sheetName val="別紙3-2"/>
      <sheetName val="別紙3-3"/>
      <sheetName val="別紙3-4"/>
      <sheetName val="別紙3-5"/>
      <sheetName val="別紙4-1"/>
      <sheetName val="別紙4-2"/>
      <sheetName val="別紙4-3"/>
      <sheetName val="別紙4-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1">
          <cell r="BP1" t="str">
            <v>▼選択してください。</v>
          </cell>
        </row>
        <row r="2">
          <cell r="BP2" t="str">
            <v>療養介護</v>
          </cell>
        </row>
        <row r="3">
          <cell r="BP3" t="str">
            <v>生活介護</v>
          </cell>
        </row>
        <row r="4">
          <cell r="BP4" t="str">
            <v>短期入所</v>
          </cell>
        </row>
        <row r="5">
          <cell r="BP5" t="str">
            <v>共同生活介護・共同生活援助</v>
          </cell>
        </row>
        <row r="6">
          <cell r="BP6" t="str">
            <v>共同生活介護のみの指定</v>
          </cell>
        </row>
        <row r="7">
          <cell r="BP7" t="str">
            <v>共同生活援助のみの指定</v>
          </cell>
        </row>
        <row r="8">
          <cell r="BP8" t="str">
            <v>施設入所支援</v>
          </cell>
        </row>
        <row r="9">
          <cell r="BP9" t="str">
            <v>自立訓練（生活訓練）宿泊型</v>
          </cell>
        </row>
        <row r="10">
          <cell r="BP10" t="str">
            <v>自立訓練（生活訓練）</v>
          </cell>
        </row>
        <row r="11">
          <cell r="BP11" t="str">
            <v>自立訓練（機能訓練）</v>
          </cell>
        </row>
        <row r="12">
          <cell r="BP12" t="str">
            <v>就労移行支援（一般型）</v>
          </cell>
        </row>
        <row r="13">
          <cell r="BP13" t="str">
            <v>就労移行支援（養成施設）</v>
          </cell>
        </row>
        <row r="14">
          <cell r="BP14" t="str">
            <v>就労継続支援Ａ型</v>
          </cell>
        </row>
        <row r="15">
          <cell r="BP15" t="str">
            <v>就労継続支援Ｂ型</v>
          </cell>
        </row>
        <row r="16">
          <cell r="BP16" t="str">
            <v>重度障害者等包括支援</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サービス種類別提出書類一覧 "/>
      <sheetName val="チェックシート"/>
      <sheetName val="様式第1号"/>
      <sheetName val="別紙2-1(訪問系）"/>
      <sheetName val="別紙2-2（訪問系を除くサービス）"/>
      <sheetName val="別紙3-1 "/>
      <sheetName val="別紙3-2"/>
      <sheetName val="別紙3-3"/>
      <sheetName val="別紙3-4"/>
      <sheetName val="別紙3-5"/>
      <sheetName val="別紙3-6"/>
      <sheetName val="別紙4-1 "/>
      <sheetName val="別紙4-2"/>
      <sheetName val="別紙4-3"/>
      <sheetName val="別紙4-5"/>
      <sheetName val="互換性レポート"/>
    </sheetNames>
    <sheetDataSet>
      <sheetData sheetId="0" refreshError="1"/>
      <sheetData sheetId="1" refreshError="1"/>
      <sheetData sheetId="2" refreshError="1"/>
      <sheetData sheetId="3" refreshError="1"/>
      <sheetData sheetId="4">
        <row r="2">
          <cell r="BP2" t="str">
            <v>▼選択してください。</v>
          </cell>
        </row>
        <row r="3">
          <cell r="BP3" t="str">
            <v>療養介護</v>
          </cell>
        </row>
        <row r="4">
          <cell r="BP4" t="str">
            <v>生活介護</v>
          </cell>
        </row>
        <row r="5">
          <cell r="BP5" t="str">
            <v>短期入所</v>
          </cell>
        </row>
        <row r="6">
          <cell r="BP6" t="str">
            <v>共同生活援助</v>
          </cell>
        </row>
        <row r="7">
          <cell r="BP7" t="str">
            <v>施設入所支援</v>
          </cell>
        </row>
        <row r="8">
          <cell r="BP8" t="str">
            <v>自立訓練（生活訓練）宿泊型</v>
          </cell>
        </row>
        <row r="9">
          <cell r="BP9" t="str">
            <v>自立訓練（生活訓練）</v>
          </cell>
        </row>
        <row r="10">
          <cell r="BP10" t="str">
            <v>自立訓練（機能訓練）</v>
          </cell>
        </row>
        <row r="11">
          <cell r="BP11" t="str">
            <v>就労移行支援（一般型）</v>
          </cell>
        </row>
        <row r="12">
          <cell r="BP12" t="str">
            <v>就労移行支援（養成施設）</v>
          </cell>
        </row>
        <row r="13">
          <cell r="BP13" t="str">
            <v>就労継続支援Ａ型</v>
          </cell>
        </row>
        <row r="14">
          <cell r="BP14" t="str">
            <v>就労継続支援Ｂ型</v>
          </cell>
        </row>
        <row r="15">
          <cell r="BP15" t="str">
            <v>重度障害者等包括支援</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はじめに"/>
      <sheetName val="サービス種類別提出書類一覧 "/>
      <sheetName val="チェックシート"/>
      <sheetName val="様式第1号"/>
      <sheetName val="別紙1（その1）"/>
      <sheetName val="別紙１（その2）"/>
      <sheetName val="別紙1（その3）"/>
      <sheetName val="別紙2-1(訪問系）"/>
      <sheetName val="別紙2-2（訪問系を除くサービス）"/>
      <sheetName val="別紙3-1 "/>
      <sheetName val="別紙3-2"/>
      <sheetName val="別紙3-3"/>
      <sheetName val="別紙3-4"/>
      <sheetName val="別紙3-5"/>
      <sheetName val="別紙4-1 "/>
      <sheetName val="別紙4-2"/>
      <sheetName val="別紙4-3"/>
      <sheetName val="別紙4-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2">
          <cell r="BP2" t="str">
            <v>▼選択してください。</v>
          </cell>
        </row>
        <row r="3">
          <cell r="BP3" t="str">
            <v>療養介護</v>
          </cell>
        </row>
        <row r="4">
          <cell r="BP4" t="str">
            <v>生活介護</v>
          </cell>
        </row>
        <row r="5">
          <cell r="BP5" t="str">
            <v>短期入所</v>
          </cell>
        </row>
        <row r="6">
          <cell r="BP6" t="str">
            <v>共同生活援助</v>
          </cell>
        </row>
        <row r="7">
          <cell r="BP7" t="str">
            <v>施設入所支援</v>
          </cell>
        </row>
        <row r="8">
          <cell r="BP8" t="str">
            <v>自立訓練（生活訓練）宿泊型</v>
          </cell>
        </row>
        <row r="9">
          <cell r="BP9" t="str">
            <v>自立訓練（生活訓練）</v>
          </cell>
        </row>
        <row r="10">
          <cell r="BP10" t="str">
            <v>自立訓練（機能訓練）</v>
          </cell>
        </row>
        <row r="11">
          <cell r="BP11" t="str">
            <v>就労移行支援（一般型）</v>
          </cell>
        </row>
        <row r="12">
          <cell r="BP12" t="str">
            <v>就労移行支援（養成施設）</v>
          </cell>
        </row>
        <row r="13">
          <cell r="BP13" t="str">
            <v>就労継続支援Ａ型</v>
          </cell>
        </row>
        <row r="14">
          <cell r="BP14" t="str">
            <v>就労継続支援Ｂ型</v>
          </cell>
        </row>
        <row r="15">
          <cell r="BP15" t="str">
            <v>重度障害者等包括支援</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別紙3-5 (日中サービス支援型)"/>
      <sheetName val="はじめに"/>
      <sheetName val="サービス種類別提出書類一覧 "/>
      <sheetName val="チェックシート"/>
      <sheetName val="様式第1号"/>
      <sheetName val="別紙1（その1）"/>
      <sheetName val="別紙１（その2）"/>
      <sheetName val="別紙1（その3）"/>
      <sheetName val="別紙2-1(訪問系）"/>
      <sheetName val="別紙2-2（訪問系を除くサービス）"/>
      <sheetName val="別紙3-1 "/>
      <sheetName val="別紙3-2"/>
      <sheetName val="別紙3-3"/>
      <sheetName val="別紙3-4"/>
      <sheetName val="別紙3-5"/>
      <sheetName val="別紙4-1 "/>
      <sheetName val="別紙4-2"/>
      <sheetName val="別紙4-3"/>
      <sheetName val="別紙4-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ow r="2">
          <cell r="BP2" t="str">
            <v>▼選択してください。</v>
          </cell>
        </row>
        <row r="3">
          <cell r="BP3" t="str">
            <v>療養介護</v>
          </cell>
        </row>
        <row r="4">
          <cell r="BP4" t="str">
            <v>生活介護</v>
          </cell>
        </row>
        <row r="5">
          <cell r="BP5" t="str">
            <v>短期入所</v>
          </cell>
        </row>
        <row r="6">
          <cell r="BP6" t="str">
            <v>共同生活援助</v>
          </cell>
        </row>
        <row r="7">
          <cell r="BP7" t="str">
            <v>施設入所支援</v>
          </cell>
        </row>
        <row r="8">
          <cell r="BP8" t="str">
            <v>自立訓練（生活訓練）宿泊型</v>
          </cell>
        </row>
        <row r="9">
          <cell r="BP9" t="str">
            <v>自立訓練（生活訓練）</v>
          </cell>
        </row>
        <row r="10">
          <cell r="BP10" t="str">
            <v>自立訓練（機能訓練）</v>
          </cell>
        </row>
        <row r="11">
          <cell r="BP11" t="str">
            <v>就労移行支援（一般型）</v>
          </cell>
        </row>
        <row r="12">
          <cell r="BP12" t="str">
            <v>就労移行支援（養成施設）</v>
          </cell>
        </row>
        <row r="13">
          <cell r="BP13" t="str">
            <v>就労継続支援Ａ型</v>
          </cell>
        </row>
        <row r="14">
          <cell r="BP14" t="str">
            <v>就労継続支援Ｂ型</v>
          </cell>
        </row>
        <row r="15">
          <cell r="BP15" t="str">
            <v>重度障害者等包括支援</v>
          </cell>
        </row>
      </sheetData>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はじめに"/>
      <sheetName val="サービス種類別提出書類一覧 "/>
      <sheetName val="様式第1号"/>
      <sheetName val="チェックシート"/>
      <sheetName val="別紙1（その1）"/>
      <sheetName val="別紙１（その2）"/>
      <sheetName val="別紙1（その3）"/>
      <sheetName val="別紙2-1(訪問系）"/>
      <sheetName val="別紙2-2（訪問系を除くサービス）"/>
      <sheetName val="別紙3-1 "/>
      <sheetName val="別紙3-2"/>
      <sheetName val="別紙3-3"/>
      <sheetName val="別紙3-4"/>
      <sheetName val="別紙3-5"/>
      <sheetName val="別紙4-1 "/>
      <sheetName val="別紙4-2"/>
      <sheetName val="別紙4-3"/>
      <sheetName val="別紙4-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2">
          <cell r="BP2" t="str">
            <v>▼選択してください。</v>
          </cell>
        </row>
        <row r="3">
          <cell r="BP3" t="str">
            <v>療養介護</v>
          </cell>
        </row>
        <row r="4">
          <cell r="BP4" t="str">
            <v>生活介護</v>
          </cell>
        </row>
        <row r="5">
          <cell r="BP5" t="str">
            <v>短期入所</v>
          </cell>
        </row>
        <row r="6">
          <cell r="BP6" t="str">
            <v>共同生活援助</v>
          </cell>
        </row>
        <row r="7">
          <cell r="BP7" t="str">
            <v>施設入所支援</v>
          </cell>
        </row>
        <row r="8">
          <cell r="BP8" t="str">
            <v>自立訓練（生活訓練）宿泊型</v>
          </cell>
        </row>
        <row r="9">
          <cell r="BP9" t="str">
            <v>自立訓練（生活訓練）</v>
          </cell>
        </row>
        <row r="10">
          <cell r="BP10" t="str">
            <v>自立訓練（機能訓練）</v>
          </cell>
        </row>
        <row r="11">
          <cell r="BP11" t="str">
            <v>就労移行支援（一般型）</v>
          </cell>
        </row>
        <row r="12">
          <cell r="BP12" t="str">
            <v>就労移行支援（養成施設）</v>
          </cell>
        </row>
        <row r="13">
          <cell r="BP13" t="str">
            <v>就労継続支援Ａ型</v>
          </cell>
        </row>
        <row r="14">
          <cell r="BP14" t="str">
            <v>就労継続支援Ｂ型</v>
          </cell>
        </row>
        <row r="15">
          <cell r="BP15" t="str">
            <v>重度障害者等包括支援</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solidFill>
          <a:srgbClr val="FFFFFF"/>
        </a:solidFill>
        <a:ln w="9525">
          <a:solidFill>
            <a:srgbClr val="000000"/>
          </a:solidFill>
          <a:miter lim="800000"/>
          <a:headEnd/>
          <a:tailEnd/>
        </a:ln>
        <a:effectLst/>
      </a:spPr>
      <a:bodyPr vertOverflow="clip" wrap="square" lIns="91440" tIns="45720" rIns="91440" bIns="45720" anchor="t" upright="1"/>
      <a:lstStyle>
        <a:defPPr algn="l" rtl="0">
          <a:defRPr sz="800" b="0" i="0" u="none" strike="noStrike" baseline="0">
            <a:solidFill>
              <a:sysClr val="windowText" lastClr="000000"/>
            </a:solidFill>
            <a:latin typeface="ＭＳ Ｐゴシック"/>
            <a:ea typeface="ＭＳ Ｐゴシック"/>
          </a:defRPr>
        </a:defPPr>
      </a:lstStyle>
    </a:sp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5.xml"/><Relationship Id="rId1" Type="http://schemas.openxmlformats.org/officeDocument/2006/relationships/printerSettings" Target="../printerSettings/printerSettings10.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6.xml"/><Relationship Id="rId1" Type="http://schemas.openxmlformats.org/officeDocument/2006/relationships/printerSettings" Target="../printerSettings/printerSettings11.bin"/><Relationship Id="rId4" Type="http://schemas.openxmlformats.org/officeDocument/2006/relationships/ctrlProp" Target="../ctrlProps/ctrlProp4.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7.xml"/><Relationship Id="rId1" Type="http://schemas.openxmlformats.org/officeDocument/2006/relationships/printerSettings" Target="../printerSettings/printerSettings12.bin"/><Relationship Id="rId4" Type="http://schemas.openxmlformats.org/officeDocument/2006/relationships/ctrlProp" Target="../ctrlProps/ctrlProp5.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8.xml"/><Relationship Id="rId1" Type="http://schemas.openxmlformats.org/officeDocument/2006/relationships/printerSettings" Target="../printerSettings/printerSettings13.bin"/><Relationship Id="rId5" Type="http://schemas.openxmlformats.org/officeDocument/2006/relationships/ctrlProp" Target="../ctrlProps/ctrlProp7.xml"/><Relationship Id="rId4"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8" Type="http://schemas.openxmlformats.org/officeDocument/2006/relationships/ctrlProp" Target="../ctrlProps/ctrlProp12.xml"/><Relationship Id="rId13" Type="http://schemas.openxmlformats.org/officeDocument/2006/relationships/ctrlProp" Target="../ctrlProps/ctrlProp17.xml"/><Relationship Id="rId18" Type="http://schemas.openxmlformats.org/officeDocument/2006/relationships/ctrlProp" Target="../ctrlProps/ctrlProp22.xml"/><Relationship Id="rId26" Type="http://schemas.openxmlformats.org/officeDocument/2006/relationships/ctrlProp" Target="../ctrlProps/ctrlProp30.xml"/><Relationship Id="rId3" Type="http://schemas.openxmlformats.org/officeDocument/2006/relationships/vmlDrawing" Target="../drawings/vmlDrawing5.vml"/><Relationship Id="rId21" Type="http://schemas.openxmlformats.org/officeDocument/2006/relationships/ctrlProp" Target="../ctrlProps/ctrlProp25.xml"/><Relationship Id="rId7" Type="http://schemas.openxmlformats.org/officeDocument/2006/relationships/ctrlProp" Target="../ctrlProps/ctrlProp11.xml"/><Relationship Id="rId12" Type="http://schemas.openxmlformats.org/officeDocument/2006/relationships/ctrlProp" Target="../ctrlProps/ctrlProp16.xml"/><Relationship Id="rId17" Type="http://schemas.openxmlformats.org/officeDocument/2006/relationships/ctrlProp" Target="../ctrlProps/ctrlProp21.xml"/><Relationship Id="rId25" Type="http://schemas.openxmlformats.org/officeDocument/2006/relationships/ctrlProp" Target="../ctrlProps/ctrlProp29.xml"/><Relationship Id="rId2" Type="http://schemas.openxmlformats.org/officeDocument/2006/relationships/drawing" Target="../drawings/drawing9.xml"/><Relationship Id="rId16" Type="http://schemas.openxmlformats.org/officeDocument/2006/relationships/ctrlProp" Target="../ctrlProps/ctrlProp20.xml"/><Relationship Id="rId20" Type="http://schemas.openxmlformats.org/officeDocument/2006/relationships/ctrlProp" Target="../ctrlProps/ctrlProp24.xml"/><Relationship Id="rId29" Type="http://schemas.openxmlformats.org/officeDocument/2006/relationships/ctrlProp" Target="../ctrlProps/ctrlProp33.xml"/><Relationship Id="rId1" Type="http://schemas.openxmlformats.org/officeDocument/2006/relationships/printerSettings" Target="../printerSettings/printerSettings18.bin"/><Relationship Id="rId6" Type="http://schemas.openxmlformats.org/officeDocument/2006/relationships/ctrlProp" Target="../ctrlProps/ctrlProp10.xml"/><Relationship Id="rId11" Type="http://schemas.openxmlformats.org/officeDocument/2006/relationships/ctrlProp" Target="../ctrlProps/ctrlProp15.xml"/><Relationship Id="rId24" Type="http://schemas.openxmlformats.org/officeDocument/2006/relationships/ctrlProp" Target="../ctrlProps/ctrlProp28.xml"/><Relationship Id="rId32" Type="http://schemas.openxmlformats.org/officeDocument/2006/relationships/ctrlProp" Target="../ctrlProps/ctrlProp36.xml"/><Relationship Id="rId5" Type="http://schemas.openxmlformats.org/officeDocument/2006/relationships/ctrlProp" Target="../ctrlProps/ctrlProp9.xml"/><Relationship Id="rId15" Type="http://schemas.openxmlformats.org/officeDocument/2006/relationships/ctrlProp" Target="../ctrlProps/ctrlProp19.xml"/><Relationship Id="rId23" Type="http://schemas.openxmlformats.org/officeDocument/2006/relationships/ctrlProp" Target="../ctrlProps/ctrlProp27.xml"/><Relationship Id="rId28" Type="http://schemas.openxmlformats.org/officeDocument/2006/relationships/ctrlProp" Target="../ctrlProps/ctrlProp32.xml"/><Relationship Id="rId10" Type="http://schemas.openxmlformats.org/officeDocument/2006/relationships/ctrlProp" Target="../ctrlProps/ctrlProp14.xml"/><Relationship Id="rId19" Type="http://schemas.openxmlformats.org/officeDocument/2006/relationships/ctrlProp" Target="../ctrlProps/ctrlProp23.xml"/><Relationship Id="rId31" Type="http://schemas.openxmlformats.org/officeDocument/2006/relationships/ctrlProp" Target="../ctrlProps/ctrlProp35.xml"/><Relationship Id="rId4" Type="http://schemas.openxmlformats.org/officeDocument/2006/relationships/ctrlProp" Target="../ctrlProps/ctrlProp8.xml"/><Relationship Id="rId9" Type="http://schemas.openxmlformats.org/officeDocument/2006/relationships/ctrlProp" Target="../ctrlProps/ctrlProp13.xml"/><Relationship Id="rId14" Type="http://schemas.openxmlformats.org/officeDocument/2006/relationships/ctrlProp" Target="../ctrlProps/ctrlProp18.xml"/><Relationship Id="rId22" Type="http://schemas.openxmlformats.org/officeDocument/2006/relationships/ctrlProp" Target="../ctrlProps/ctrlProp26.xml"/><Relationship Id="rId27" Type="http://schemas.openxmlformats.org/officeDocument/2006/relationships/ctrlProp" Target="../ctrlProps/ctrlProp31.xml"/><Relationship Id="rId30" Type="http://schemas.openxmlformats.org/officeDocument/2006/relationships/ctrlProp" Target="../ctrlProps/ctrlProp34.xml"/></Relationships>
</file>

<file path=xl/worksheets/_rels/sheet19.xml.rels><?xml version="1.0" encoding="UTF-8" standalone="yes"?>
<Relationships xmlns="http://schemas.openxmlformats.org/package/2006/relationships"><Relationship Id="rId8" Type="http://schemas.openxmlformats.org/officeDocument/2006/relationships/ctrlProp" Target="../ctrlProps/ctrlProp41.xml"/><Relationship Id="rId13" Type="http://schemas.openxmlformats.org/officeDocument/2006/relationships/ctrlProp" Target="../ctrlProps/ctrlProp46.xml"/><Relationship Id="rId18" Type="http://schemas.openxmlformats.org/officeDocument/2006/relationships/ctrlProp" Target="../ctrlProps/ctrlProp51.xml"/><Relationship Id="rId26" Type="http://schemas.openxmlformats.org/officeDocument/2006/relationships/ctrlProp" Target="../ctrlProps/ctrlProp59.xml"/><Relationship Id="rId3" Type="http://schemas.openxmlformats.org/officeDocument/2006/relationships/vmlDrawing" Target="../drawings/vmlDrawing6.vml"/><Relationship Id="rId21" Type="http://schemas.openxmlformats.org/officeDocument/2006/relationships/ctrlProp" Target="../ctrlProps/ctrlProp54.xml"/><Relationship Id="rId7" Type="http://schemas.openxmlformats.org/officeDocument/2006/relationships/ctrlProp" Target="../ctrlProps/ctrlProp40.xml"/><Relationship Id="rId12" Type="http://schemas.openxmlformats.org/officeDocument/2006/relationships/ctrlProp" Target="../ctrlProps/ctrlProp45.xml"/><Relationship Id="rId17" Type="http://schemas.openxmlformats.org/officeDocument/2006/relationships/ctrlProp" Target="../ctrlProps/ctrlProp50.xml"/><Relationship Id="rId25" Type="http://schemas.openxmlformats.org/officeDocument/2006/relationships/ctrlProp" Target="../ctrlProps/ctrlProp58.xml"/><Relationship Id="rId2" Type="http://schemas.openxmlformats.org/officeDocument/2006/relationships/drawing" Target="../drawings/drawing10.xml"/><Relationship Id="rId16" Type="http://schemas.openxmlformats.org/officeDocument/2006/relationships/ctrlProp" Target="../ctrlProps/ctrlProp49.xml"/><Relationship Id="rId20" Type="http://schemas.openxmlformats.org/officeDocument/2006/relationships/ctrlProp" Target="../ctrlProps/ctrlProp53.xml"/><Relationship Id="rId29" Type="http://schemas.openxmlformats.org/officeDocument/2006/relationships/ctrlProp" Target="../ctrlProps/ctrlProp62.xml"/><Relationship Id="rId1" Type="http://schemas.openxmlformats.org/officeDocument/2006/relationships/printerSettings" Target="../printerSettings/printerSettings19.bin"/><Relationship Id="rId6" Type="http://schemas.openxmlformats.org/officeDocument/2006/relationships/ctrlProp" Target="../ctrlProps/ctrlProp39.xml"/><Relationship Id="rId11" Type="http://schemas.openxmlformats.org/officeDocument/2006/relationships/ctrlProp" Target="../ctrlProps/ctrlProp44.xml"/><Relationship Id="rId24" Type="http://schemas.openxmlformats.org/officeDocument/2006/relationships/ctrlProp" Target="../ctrlProps/ctrlProp57.xml"/><Relationship Id="rId5" Type="http://schemas.openxmlformats.org/officeDocument/2006/relationships/ctrlProp" Target="../ctrlProps/ctrlProp38.xml"/><Relationship Id="rId15" Type="http://schemas.openxmlformats.org/officeDocument/2006/relationships/ctrlProp" Target="../ctrlProps/ctrlProp48.xml"/><Relationship Id="rId23" Type="http://schemas.openxmlformats.org/officeDocument/2006/relationships/ctrlProp" Target="../ctrlProps/ctrlProp56.xml"/><Relationship Id="rId28" Type="http://schemas.openxmlformats.org/officeDocument/2006/relationships/ctrlProp" Target="../ctrlProps/ctrlProp61.xml"/><Relationship Id="rId10" Type="http://schemas.openxmlformats.org/officeDocument/2006/relationships/ctrlProp" Target="../ctrlProps/ctrlProp43.xml"/><Relationship Id="rId19" Type="http://schemas.openxmlformats.org/officeDocument/2006/relationships/ctrlProp" Target="../ctrlProps/ctrlProp52.xml"/><Relationship Id="rId4" Type="http://schemas.openxmlformats.org/officeDocument/2006/relationships/ctrlProp" Target="../ctrlProps/ctrlProp37.xml"/><Relationship Id="rId9" Type="http://schemas.openxmlformats.org/officeDocument/2006/relationships/ctrlProp" Target="../ctrlProps/ctrlProp42.xml"/><Relationship Id="rId14" Type="http://schemas.openxmlformats.org/officeDocument/2006/relationships/ctrlProp" Target="../ctrlProps/ctrlProp47.xml"/><Relationship Id="rId22" Type="http://schemas.openxmlformats.org/officeDocument/2006/relationships/ctrlProp" Target="../ctrlProps/ctrlProp55.xml"/><Relationship Id="rId27" Type="http://schemas.openxmlformats.org/officeDocument/2006/relationships/ctrlProp" Target="../ctrlProps/ctrlProp60.xml"/></Relationships>
</file>

<file path=xl/worksheets/_rels/sheet20.xml.rels><?xml version="1.0" encoding="UTF-8" standalone="yes"?>
<Relationships xmlns="http://schemas.openxmlformats.org/package/2006/relationships"><Relationship Id="rId8" Type="http://schemas.openxmlformats.org/officeDocument/2006/relationships/ctrlProp" Target="../ctrlProps/ctrlProp67.xml"/><Relationship Id="rId13" Type="http://schemas.openxmlformats.org/officeDocument/2006/relationships/ctrlProp" Target="../ctrlProps/ctrlProp72.xml"/><Relationship Id="rId18" Type="http://schemas.openxmlformats.org/officeDocument/2006/relationships/ctrlProp" Target="../ctrlProps/ctrlProp77.xml"/><Relationship Id="rId26" Type="http://schemas.openxmlformats.org/officeDocument/2006/relationships/ctrlProp" Target="../ctrlProps/ctrlProp85.xml"/><Relationship Id="rId3" Type="http://schemas.openxmlformats.org/officeDocument/2006/relationships/vmlDrawing" Target="../drawings/vmlDrawing7.vml"/><Relationship Id="rId21" Type="http://schemas.openxmlformats.org/officeDocument/2006/relationships/ctrlProp" Target="../ctrlProps/ctrlProp80.xml"/><Relationship Id="rId7" Type="http://schemas.openxmlformats.org/officeDocument/2006/relationships/ctrlProp" Target="../ctrlProps/ctrlProp66.xml"/><Relationship Id="rId12" Type="http://schemas.openxmlformats.org/officeDocument/2006/relationships/ctrlProp" Target="../ctrlProps/ctrlProp71.xml"/><Relationship Id="rId17" Type="http://schemas.openxmlformats.org/officeDocument/2006/relationships/ctrlProp" Target="../ctrlProps/ctrlProp76.xml"/><Relationship Id="rId25" Type="http://schemas.openxmlformats.org/officeDocument/2006/relationships/ctrlProp" Target="../ctrlProps/ctrlProp84.xml"/><Relationship Id="rId2" Type="http://schemas.openxmlformats.org/officeDocument/2006/relationships/drawing" Target="../drawings/drawing11.xml"/><Relationship Id="rId16" Type="http://schemas.openxmlformats.org/officeDocument/2006/relationships/ctrlProp" Target="../ctrlProps/ctrlProp75.xml"/><Relationship Id="rId20" Type="http://schemas.openxmlformats.org/officeDocument/2006/relationships/ctrlProp" Target="../ctrlProps/ctrlProp79.xml"/><Relationship Id="rId29" Type="http://schemas.openxmlformats.org/officeDocument/2006/relationships/ctrlProp" Target="../ctrlProps/ctrlProp88.xml"/><Relationship Id="rId1" Type="http://schemas.openxmlformats.org/officeDocument/2006/relationships/printerSettings" Target="../printerSettings/printerSettings20.bin"/><Relationship Id="rId6" Type="http://schemas.openxmlformats.org/officeDocument/2006/relationships/ctrlProp" Target="../ctrlProps/ctrlProp65.xml"/><Relationship Id="rId11" Type="http://schemas.openxmlformats.org/officeDocument/2006/relationships/ctrlProp" Target="../ctrlProps/ctrlProp70.xml"/><Relationship Id="rId24" Type="http://schemas.openxmlformats.org/officeDocument/2006/relationships/ctrlProp" Target="../ctrlProps/ctrlProp83.xml"/><Relationship Id="rId32" Type="http://schemas.openxmlformats.org/officeDocument/2006/relationships/ctrlProp" Target="../ctrlProps/ctrlProp91.xml"/><Relationship Id="rId5" Type="http://schemas.openxmlformats.org/officeDocument/2006/relationships/ctrlProp" Target="../ctrlProps/ctrlProp64.xml"/><Relationship Id="rId15" Type="http://schemas.openxmlformats.org/officeDocument/2006/relationships/ctrlProp" Target="../ctrlProps/ctrlProp74.xml"/><Relationship Id="rId23" Type="http://schemas.openxmlformats.org/officeDocument/2006/relationships/ctrlProp" Target="../ctrlProps/ctrlProp82.xml"/><Relationship Id="rId28" Type="http://schemas.openxmlformats.org/officeDocument/2006/relationships/ctrlProp" Target="../ctrlProps/ctrlProp87.xml"/><Relationship Id="rId10" Type="http://schemas.openxmlformats.org/officeDocument/2006/relationships/ctrlProp" Target="../ctrlProps/ctrlProp69.xml"/><Relationship Id="rId19" Type="http://schemas.openxmlformats.org/officeDocument/2006/relationships/ctrlProp" Target="../ctrlProps/ctrlProp78.xml"/><Relationship Id="rId31" Type="http://schemas.openxmlformats.org/officeDocument/2006/relationships/ctrlProp" Target="../ctrlProps/ctrlProp90.xml"/><Relationship Id="rId4" Type="http://schemas.openxmlformats.org/officeDocument/2006/relationships/ctrlProp" Target="../ctrlProps/ctrlProp63.xml"/><Relationship Id="rId9" Type="http://schemas.openxmlformats.org/officeDocument/2006/relationships/ctrlProp" Target="../ctrlProps/ctrlProp68.xml"/><Relationship Id="rId14" Type="http://schemas.openxmlformats.org/officeDocument/2006/relationships/ctrlProp" Target="../ctrlProps/ctrlProp73.xml"/><Relationship Id="rId22" Type="http://schemas.openxmlformats.org/officeDocument/2006/relationships/ctrlProp" Target="../ctrlProps/ctrlProp81.xml"/><Relationship Id="rId27" Type="http://schemas.openxmlformats.org/officeDocument/2006/relationships/ctrlProp" Target="../ctrlProps/ctrlProp86.xml"/><Relationship Id="rId30" Type="http://schemas.openxmlformats.org/officeDocument/2006/relationships/ctrlProp" Target="../ctrlProps/ctrlProp89.xml"/></Relationships>
</file>

<file path=xl/worksheets/_rels/sheet21.xml.rels><?xml version="1.0" encoding="UTF-8" standalone="yes"?>
<Relationships xmlns="http://schemas.openxmlformats.org/package/2006/relationships"><Relationship Id="rId8" Type="http://schemas.openxmlformats.org/officeDocument/2006/relationships/ctrlProp" Target="../ctrlProps/ctrlProp96.xml"/><Relationship Id="rId13" Type="http://schemas.openxmlformats.org/officeDocument/2006/relationships/ctrlProp" Target="../ctrlProps/ctrlProp101.xml"/><Relationship Id="rId18" Type="http://schemas.openxmlformats.org/officeDocument/2006/relationships/ctrlProp" Target="../ctrlProps/ctrlProp106.xml"/><Relationship Id="rId26" Type="http://schemas.openxmlformats.org/officeDocument/2006/relationships/ctrlProp" Target="../ctrlProps/ctrlProp114.xml"/><Relationship Id="rId3" Type="http://schemas.openxmlformats.org/officeDocument/2006/relationships/vmlDrawing" Target="../drawings/vmlDrawing8.vml"/><Relationship Id="rId21" Type="http://schemas.openxmlformats.org/officeDocument/2006/relationships/ctrlProp" Target="../ctrlProps/ctrlProp109.xml"/><Relationship Id="rId7" Type="http://schemas.openxmlformats.org/officeDocument/2006/relationships/ctrlProp" Target="../ctrlProps/ctrlProp95.xml"/><Relationship Id="rId12" Type="http://schemas.openxmlformats.org/officeDocument/2006/relationships/ctrlProp" Target="../ctrlProps/ctrlProp100.xml"/><Relationship Id="rId17" Type="http://schemas.openxmlformats.org/officeDocument/2006/relationships/ctrlProp" Target="../ctrlProps/ctrlProp105.xml"/><Relationship Id="rId25" Type="http://schemas.openxmlformats.org/officeDocument/2006/relationships/ctrlProp" Target="../ctrlProps/ctrlProp113.xml"/><Relationship Id="rId2" Type="http://schemas.openxmlformats.org/officeDocument/2006/relationships/drawing" Target="../drawings/drawing12.xml"/><Relationship Id="rId16" Type="http://schemas.openxmlformats.org/officeDocument/2006/relationships/ctrlProp" Target="../ctrlProps/ctrlProp104.xml"/><Relationship Id="rId20" Type="http://schemas.openxmlformats.org/officeDocument/2006/relationships/ctrlProp" Target="../ctrlProps/ctrlProp108.xml"/><Relationship Id="rId29" Type="http://schemas.openxmlformats.org/officeDocument/2006/relationships/ctrlProp" Target="../ctrlProps/ctrlProp117.xml"/><Relationship Id="rId1" Type="http://schemas.openxmlformats.org/officeDocument/2006/relationships/printerSettings" Target="../printerSettings/printerSettings21.bin"/><Relationship Id="rId6" Type="http://schemas.openxmlformats.org/officeDocument/2006/relationships/ctrlProp" Target="../ctrlProps/ctrlProp94.xml"/><Relationship Id="rId11" Type="http://schemas.openxmlformats.org/officeDocument/2006/relationships/ctrlProp" Target="../ctrlProps/ctrlProp99.xml"/><Relationship Id="rId24" Type="http://schemas.openxmlformats.org/officeDocument/2006/relationships/ctrlProp" Target="../ctrlProps/ctrlProp112.xml"/><Relationship Id="rId32" Type="http://schemas.openxmlformats.org/officeDocument/2006/relationships/ctrlProp" Target="../ctrlProps/ctrlProp120.xml"/><Relationship Id="rId5" Type="http://schemas.openxmlformats.org/officeDocument/2006/relationships/ctrlProp" Target="../ctrlProps/ctrlProp93.xml"/><Relationship Id="rId15" Type="http://schemas.openxmlformats.org/officeDocument/2006/relationships/ctrlProp" Target="../ctrlProps/ctrlProp103.xml"/><Relationship Id="rId23" Type="http://schemas.openxmlformats.org/officeDocument/2006/relationships/ctrlProp" Target="../ctrlProps/ctrlProp111.xml"/><Relationship Id="rId28" Type="http://schemas.openxmlformats.org/officeDocument/2006/relationships/ctrlProp" Target="../ctrlProps/ctrlProp116.xml"/><Relationship Id="rId10" Type="http://schemas.openxmlformats.org/officeDocument/2006/relationships/ctrlProp" Target="../ctrlProps/ctrlProp98.xml"/><Relationship Id="rId19" Type="http://schemas.openxmlformats.org/officeDocument/2006/relationships/ctrlProp" Target="../ctrlProps/ctrlProp107.xml"/><Relationship Id="rId31" Type="http://schemas.openxmlformats.org/officeDocument/2006/relationships/ctrlProp" Target="../ctrlProps/ctrlProp119.xml"/><Relationship Id="rId4" Type="http://schemas.openxmlformats.org/officeDocument/2006/relationships/ctrlProp" Target="../ctrlProps/ctrlProp92.xml"/><Relationship Id="rId9" Type="http://schemas.openxmlformats.org/officeDocument/2006/relationships/ctrlProp" Target="../ctrlProps/ctrlProp97.xml"/><Relationship Id="rId14" Type="http://schemas.openxmlformats.org/officeDocument/2006/relationships/ctrlProp" Target="../ctrlProps/ctrlProp102.xml"/><Relationship Id="rId22" Type="http://schemas.openxmlformats.org/officeDocument/2006/relationships/ctrlProp" Target="../ctrlProps/ctrlProp110.xml"/><Relationship Id="rId27" Type="http://schemas.openxmlformats.org/officeDocument/2006/relationships/ctrlProp" Target="../ctrlProps/ctrlProp115.xml"/><Relationship Id="rId30" Type="http://schemas.openxmlformats.org/officeDocument/2006/relationships/ctrlProp" Target="../ctrlProps/ctrlProp11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FFCCCC"/>
  </sheetPr>
  <dimension ref="A1:M29"/>
  <sheetViews>
    <sheetView showGridLines="0" tabSelected="1" view="pageBreakPreview" zoomScaleNormal="100" zoomScaleSheetLayoutView="100" workbookViewId="0">
      <selection activeCell="C12" sqref="C12"/>
    </sheetView>
  </sheetViews>
  <sheetFormatPr defaultColWidth="9" defaultRowHeight="13.2" x14ac:dyDescent="0.2"/>
  <cols>
    <col min="1" max="1" width="5.109375" style="405" customWidth="1"/>
    <col min="2" max="12" width="9" style="405"/>
    <col min="13" max="13" width="10.77734375" style="405" customWidth="1"/>
    <col min="14" max="16384" width="9" style="405"/>
  </cols>
  <sheetData>
    <row r="1" spans="1:13" ht="9.75" customHeight="1" x14ac:dyDescent="0.2"/>
    <row r="2" spans="1:13" ht="48.75" customHeight="1" x14ac:dyDescent="0.2">
      <c r="A2" s="1079" t="s">
        <v>570</v>
      </c>
      <c r="B2" s="1080"/>
      <c r="C2" s="1080"/>
      <c r="D2" s="1080"/>
      <c r="E2" s="1080"/>
      <c r="F2" s="1080"/>
      <c r="G2" s="1080"/>
      <c r="H2" s="1080"/>
      <c r="I2" s="1080"/>
      <c r="J2" s="1080"/>
      <c r="K2" s="1080"/>
      <c r="L2" s="1080"/>
      <c r="M2" s="1080"/>
    </row>
    <row r="3" spans="1:13" ht="26.25" customHeight="1" x14ac:dyDescent="0.2">
      <c r="A3" s="1080" t="s">
        <v>1009</v>
      </c>
      <c r="B3" s="1080"/>
      <c r="C3" s="1080"/>
      <c r="D3" s="1080"/>
      <c r="E3" s="1080"/>
      <c r="F3" s="1080"/>
      <c r="G3" s="1080"/>
      <c r="H3" s="1080"/>
      <c r="I3" s="1080"/>
      <c r="J3" s="1080"/>
      <c r="K3" s="1080"/>
      <c r="L3" s="1080"/>
      <c r="M3" s="1080"/>
    </row>
    <row r="4" spans="1:13" ht="15.75" customHeight="1" x14ac:dyDescent="0.2">
      <c r="A4" s="406"/>
      <c r="B4" s="407"/>
      <c r="C4" s="407"/>
      <c r="D4" s="407"/>
      <c r="E4" s="407"/>
      <c r="F4" s="407"/>
      <c r="G4" s="407"/>
      <c r="H4" s="407"/>
      <c r="I4" s="407"/>
      <c r="J4" s="407"/>
      <c r="K4" s="407"/>
      <c r="L4" s="407"/>
      <c r="M4" s="407"/>
    </row>
    <row r="5" spans="1:13" ht="13.5" customHeight="1" x14ac:dyDescent="0.2">
      <c r="A5" s="406"/>
      <c r="B5" s="407"/>
      <c r="C5" s="407"/>
      <c r="D5" s="407"/>
      <c r="E5" s="407"/>
      <c r="F5" s="407"/>
      <c r="G5" s="407"/>
      <c r="H5" s="407"/>
      <c r="I5" s="407"/>
      <c r="J5" s="407"/>
      <c r="K5" s="407"/>
      <c r="L5" s="407"/>
      <c r="M5" s="407"/>
    </row>
    <row r="6" spans="1:13" s="410" customFormat="1" ht="15" customHeight="1" x14ac:dyDescent="0.2">
      <c r="A6" s="408" t="s">
        <v>733</v>
      </c>
      <c r="B6" s="1081" t="s">
        <v>1010</v>
      </c>
      <c r="C6" s="1081"/>
      <c r="D6" s="1081"/>
      <c r="E6" s="1081"/>
      <c r="F6" s="1081"/>
      <c r="G6" s="1081"/>
      <c r="H6" s="1081"/>
      <c r="I6" s="1081"/>
      <c r="J6" s="1081"/>
      <c r="K6" s="1081"/>
      <c r="L6" s="1081"/>
      <c r="M6" s="1081"/>
    </row>
    <row r="7" spans="1:13" s="410" customFormat="1" ht="15" customHeight="1" x14ac:dyDescent="0.2">
      <c r="A7" s="411"/>
      <c r="B7" s="1081" t="s">
        <v>732</v>
      </c>
      <c r="C7" s="1081"/>
      <c r="D7" s="1081"/>
      <c r="E7" s="1081"/>
      <c r="F7" s="1081"/>
      <c r="G7" s="1081"/>
      <c r="H7" s="1081"/>
      <c r="I7" s="1081"/>
      <c r="J7" s="1081"/>
      <c r="K7" s="1081"/>
      <c r="L7" s="1081"/>
      <c r="M7" s="1081"/>
    </row>
    <row r="8" spans="1:13" s="410" customFormat="1" ht="5.25" customHeight="1" x14ac:dyDescent="0.2">
      <c r="A8" s="411"/>
      <c r="B8" s="409"/>
      <c r="C8" s="409"/>
      <c r="D8" s="409"/>
      <c r="E8" s="409"/>
      <c r="F8" s="409"/>
      <c r="G8" s="409"/>
      <c r="H8" s="409"/>
      <c r="I8" s="409"/>
      <c r="J8" s="409"/>
      <c r="K8" s="409"/>
      <c r="L8" s="409"/>
      <c r="M8" s="409"/>
    </row>
    <row r="9" spans="1:13" s="410" customFormat="1" ht="15" customHeight="1" x14ac:dyDescent="0.2">
      <c r="A9" s="412" t="s">
        <v>567</v>
      </c>
      <c r="B9" s="1076" t="s">
        <v>571</v>
      </c>
      <c r="C9" s="1076"/>
      <c r="D9" s="1076"/>
      <c r="E9" s="1076"/>
      <c r="F9" s="1076"/>
      <c r="G9" s="1076"/>
      <c r="H9" s="1076"/>
      <c r="I9" s="1076"/>
      <c r="J9" s="1076"/>
      <c r="K9" s="1076"/>
      <c r="L9" s="1076"/>
      <c r="M9" s="1076"/>
    </row>
    <row r="10" spans="1:13" s="410" customFormat="1" ht="15" customHeight="1" x14ac:dyDescent="0.2">
      <c r="A10" s="412"/>
      <c r="B10" s="1076" t="s">
        <v>1011</v>
      </c>
      <c r="C10" s="1076"/>
      <c r="D10" s="1076"/>
      <c r="E10" s="1076"/>
      <c r="F10" s="1076"/>
      <c r="G10" s="1076"/>
      <c r="H10" s="1076"/>
      <c r="I10" s="1076"/>
      <c r="J10" s="1076"/>
      <c r="K10" s="1076"/>
      <c r="L10" s="1076"/>
      <c r="M10" s="1076"/>
    </row>
    <row r="11" spans="1:13" s="410" customFormat="1" ht="5.25" customHeight="1" x14ac:dyDescent="0.2">
      <c r="A11" s="412"/>
      <c r="B11" s="413"/>
      <c r="C11" s="413"/>
      <c r="D11" s="413"/>
      <c r="E11" s="413"/>
      <c r="F11" s="413"/>
      <c r="G11" s="413"/>
      <c r="H11" s="413"/>
      <c r="I11" s="413"/>
      <c r="J11" s="413"/>
      <c r="K11" s="413"/>
      <c r="L11" s="413"/>
      <c r="M11" s="413"/>
    </row>
    <row r="12" spans="1:13" s="410" customFormat="1" ht="15" customHeight="1" x14ac:dyDescent="0.2">
      <c r="A12" s="414" t="s">
        <v>567</v>
      </c>
      <c r="B12" s="411" t="s">
        <v>296</v>
      </c>
      <c r="C12" s="411"/>
      <c r="D12" s="411"/>
      <c r="E12" s="411"/>
      <c r="F12" s="411"/>
      <c r="G12" s="411"/>
      <c r="H12" s="411"/>
      <c r="I12" s="411"/>
      <c r="J12" s="411"/>
      <c r="K12" s="411"/>
      <c r="L12" s="411"/>
      <c r="M12" s="411"/>
    </row>
    <row r="13" spans="1:13" s="410" customFormat="1" ht="15" customHeight="1" x14ac:dyDescent="0.2">
      <c r="A13" s="415"/>
      <c r="B13" s="410" t="s">
        <v>731</v>
      </c>
      <c r="C13" s="411"/>
      <c r="D13" s="411"/>
      <c r="E13" s="411"/>
      <c r="F13" s="411"/>
      <c r="G13" s="411"/>
      <c r="H13" s="411"/>
      <c r="I13" s="411"/>
      <c r="J13" s="411"/>
      <c r="K13" s="411"/>
      <c r="L13" s="411"/>
      <c r="M13" s="411"/>
    </row>
    <row r="14" spans="1:13" s="410" customFormat="1" ht="15" customHeight="1" x14ac:dyDescent="0.2">
      <c r="A14" s="415"/>
      <c r="B14" s="1076" t="s">
        <v>572</v>
      </c>
      <c r="C14" s="1076"/>
      <c r="D14" s="1076"/>
      <c r="E14" s="1076"/>
      <c r="F14" s="1076"/>
      <c r="G14" s="1076"/>
      <c r="H14" s="1076"/>
      <c r="I14" s="1076"/>
      <c r="J14" s="1076"/>
      <c r="K14" s="1076"/>
      <c r="L14" s="1076"/>
      <c r="M14" s="1076"/>
    </row>
    <row r="15" spans="1:13" s="410" customFormat="1" ht="15" customHeight="1" x14ac:dyDescent="0.2">
      <c r="A15" s="415"/>
      <c r="B15" s="1076" t="s">
        <v>573</v>
      </c>
      <c r="C15" s="1076"/>
      <c r="D15" s="1076"/>
      <c r="E15" s="1076"/>
      <c r="F15" s="1076"/>
      <c r="G15" s="1076"/>
      <c r="H15" s="1076"/>
      <c r="I15" s="1076"/>
      <c r="J15" s="1076"/>
      <c r="K15" s="1076"/>
      <c r="L15" s="1076"/>
      <c r="M15" s="1076"/>
    </row>
    <row r="16" spans="1:13" s="410" customFormat="1" ht="15" customHeight="1" x14ac:dyDescent="0.2">
      <c r="A16" s="415"/>
      <c r="B16" s="1076" t="s">
        <v>568</v>
      </c>
      <c r="C16" s="1076"/>
      <c r="D16" s="1076"/>
      <c r="E16" s="1076"/>
      <c r="F16" s="1076"/>
      <c r="G16" s="1076"/>
      <c r="H16" s="1076"/>
      <c r="I16" s="1076"/>
      <c r="J16" s="1076"/>
      <c r="K16" s="1076"/>
      <c r="L16" s="1076"/>
      <c r="M16" s="1076"/>
    </row>
    <row r="17" spans="1:13" s="410" customFormat="1" ht="15" customHeight="1" x14ac:dyDescent="0.2">
      <c r="A17" s="415"/>
      <c r="B17" s="1076" t="s">
        <v>569</v>
      </c>
      <c r="C17" s="1082"/>
      <c r="D17" s="1082"/>
      <c r="E17" s="1082"/>
      <c r="F17" s="1082"/>
      <c r="G17" s="1082"/>
      <c r="H17" s="1082"/>
      <c r="I17" s="1082"/>
      <c r="J17" s="1082"/>
      <c r="K17" s="413"/>
      <c r="L17" s="413"/>
      <c r="M17" s="413"/>
    </row>
    <row r="18" spans="1:13" s="410" customFormat="1" ht="15" customHeight="1" x14ac:dyDescent="0.2">
      <c r="A18" s="415"/>
      <c r="B18" s="1076" t="s">
        <v>960</v>
      </c>
      <c r="C18" s="1076"/>
      <c r="D18" s="1076"/>
      <c r="E18" s="1076"/>
      <c r="F18" s="1076"/>
      <c r="G18" s="1076"/>
      <c r="H18" s="1076"/>
      <c r="I18" s="1076"/>
      <c r="J18" s="1076"/>
      <c r="K18" s="1076"/>
      <c r="L18" s="1076"/>
      <c r="M18" s="1076"/>
    </row>
    <row r="19" spans="1:13" s="416" customFormat="1" ht="27.75" customHeight="1" x14ac:dyDescent="0.2">
      <c r="A19" s="415" t="s">
        <v>812</v>
      </c>
      <c r="B19" s="1076" t="s">
        <v>813</v>
      </c>
      <c r="C19" s="1076"/>
      <c r="D19" s="1076"/>
      <c r="E19" s="1076"/>
      <c r="F19" s="1076"/>
      <c r="G19" s="1076"/>
      <c r="H19" s="1076"/>
      <c r="I19" s="1076"/>
      <c r="J19" s="1076"/>
      <c r="K19" s="1076"/>
      <c r="L19" s="1076"/>
      <c r="M19" s="1076"/>
    </row>
    <row r="20" spans="1:13" s="416" customFormat="1" ht="31.95" customHeight="1" x14ac:dyDescent="0.2">
      <c r="A20" s="415"/>
      <c r="B20" s="1076" t="s">
        <v>961</v>
      </c>
      <c r="C20" s="1076"/>
      <c r="D20" s="1076"/>
      <c r="E20" s="1076"/>
      <c r="F20" s="1076"/>
      <c r="G20" s="1076"/>
      <c r="H20" s="1076"/>
      <c r="I20" s="1076"/>
      <c r="J20" s="1076"/>
      <c r="K20" s="1076"/>
      <c r="L20" s="1076"/>
      <c r="M20" s="1076"/>
    </row>
    <row r="21" spans="1:13" s="416" customFormat="1" ht="10.5" customHeight="1" x14ac:dyDescent="0.2">
      <c r="A21" s="415"/>
      <c r="B21" s="1078"/>
      <c r="C21" s="1078"/>
      <c r="D21" s="1078"/>
      <c r="E21" s="1078"/>
      <c r="F21" s="1078"/>
      <c r="G21" s="1078"/>
      <c r="H21" s="1078"/>
      <c r="I21" s="1078"/>
      <c r="J21" s="1078"/>
      <c r="K21" s="1078"/>
      <c r="L21" s="1078"/>
      <c r="M21" s="1078"/>
    </row>
    <row r="22" spans="1:13" s="416" customFormat="1" ht="14.4" x14ac:dyDescent="0.2">
      <c r="A22" s="415"/>
      <c r="B22" s="410"/>
      <c r="C22" s="410"/>
      <c r="D22" s="410"/>
      <c r="E22" s="410"/>
      <c r="F22" s="410"/>
      <c r="G22" s="410"/>
      <c r="H22" s="410"/>
      <c r="I22" s="410"/>
      <c r="J22" s="410"/>
      <c r="K22" s="410"/>
      <c r="L22" s="410"/>
      <c r="M22" s="410"/>
    </row>
    <row r="23" spans="1:13" s="416" customFormat="1" ht="14.4" x14ac:dyDescent="0.2">
      <c r="A23" s="415"/>
      <c r="B23" s="410"/>
      <c r="C23" s="410"/>
      <c r="D23" s="410"/>
      <c r="E23" s="410"/>
      <c r="F23" s="410"/>
      <c r="G23" s="410"/>
      <c r="H23" s="410"/>
      <c r="I23" s="410"/>
      <c r="J23" s="410"/>
      <c r="K23" s="410"/>
      <c r="L23" s="410"/>
      <c r="M23" s="410"/>
    </row>
    <row r="24" spans="1:13" s="416" customFormat="1" ht="14.4" x14ac:dyDescent="0.2">
      <c r="A24" s="415"/>
      <c r="B24" s="410"/>
      <c r="C24" s="410"/>
      <c r="D24" s="410"/>
      <c r="E24" s="410"/>
      <c r="F24" s="410"/>
      <c r="G24" s="410"/>
      <c r="H24" s="410"/>
      <c r="I24" s="410"/>
      <c r="J24" s="410"/>
      <c r="K24" s="410"/>
      <c r="L24" s="410"/>
      <c r="M24" s="410"/>
    </row>
    <row r="25" spans="1:13" s="416" customFormat="1" ht="14.4" x14ac:dyDescent="0.2">
      <c r="A25" s="415"/>
      <c r="B25" s="410"/>
      <c r="C25" s="410" t="s">
        <v>563</v>
      </c>
      <c r="D25" s="417"/>
      <c r="E25" s="410" t="s">
        <v>730</v>
      </c>
      <c r="F25" s="415"/>
      <c r="G25" s="416" t="s">
        <v>729</v>
      </c>
      <c r="H25" s="1077" t="s">
        <v>728</v>
      </c>
      <c r="I25" s="1077"/>
      <c r="J25" s="410" t="s">
        <v>727</v>
      </c>
      <c r="K25" s="418" t="s">
        <v>587</v>
      </c>
      <c r="L25" s="410"/>
      <c r="M25" s="410"/>
    </row>
    <row r="26" spans="1:13" s="416" customFormat="1" ht="14.4" x14ac:dyDescent="0.2">
      <c r="A26" s="415"/>
      <c r="B26" s="410"/>
      <c r="C26" s="410"/>
      <c r="D26" s="410"/>
      <c r="E26" s="410"/>
      <c r="F26" s="410"/>
      <c r="G26" s="410"/>
      <c r="H26" s="410"/>
      <c r="I26" s="410"/>
      <c r="J26" s="410"/>
      <c r="K26" s="410"/>
      <c r="L26" s="410"/>
      <c r="M26" s="410"/>
    </row>
    <row r="27" spans="1:13" s="416" customFormat="1" ht="14.4" x14ac:dyDescent="0.2">
      <c r="A27" s="415"/>
      <c r="B27" s="410"/>
      <c r="C27" s="410"/>
      <c r="D27" s="410"/>
      <c r="E27" s="410"/>
      <c r="F27" s="410"/>
      <c r="G27" s="410"/>
      <c r="H27" s="410"/>
      <c r="I27" s="410"/>
      <c r="J27" s="410"/>
      <c r="K27" s="410"/>
      <c r="L27" s="410"/>
      <c r="M27" s="410"/>
    </row>
    <row r="28" spans="1:13" s="416" customFormat="1" ht="14.4" x14ac:dyDescent="0.2">
      <c r="A28" s="415"/>
      <c r="B28" s="410"/>
      <c r="C28" s="410"/>
      <c r="D28" s="410"/>
      <c r="E28" s="410"/>
      <c r="F28" s="410"/>
      <c r="G28" s="410"/>
      <c r="H28" s="410"/>
      <c r="I28" s="410"/>
      <c r="J28" s="410"/>
      <c r="K28" s="410"/>
      <c r="L28" s="410"/>
      <c r="M28" s="410"/>
    </row>
    <row r="29" spans="1:13" s="416" customFormat="1" ht="14.4" x14ac:dyDescent="0.2">
      <c r="A29" s="415"/>
      <c r="B29" s="410"/>
      <c r="C29" s="410"/>
      <c r="D29" s="410"/>
      <c r="E29" s="410"/>
      <c r="F29" s="410"/>
      <c r="G29" s="410"/>
      <c r="H29" s="410"/>
      <c r="I29" s="410"/>
      <c r="J29" s="410"/>
      <c r="K29" s="410"/>
      <c r="M29" s="415" t="s">
        <v>1012</v>
      </c>
    </row>
  </sheetData>
  <sheetProtection algorithmName="SHA-512" hashValue="VNUCnrKFXzC12TZSqrzilMVFSeppp0pigdiYmfdcPKzCZD9KXS80gv863YPzDmZ/uxiLO37iAnihCqid4jUNUw==" saltValue="2+CvEhtBYz3l2WRppAm/oQ==" spinCount="100000" sheet="1" objects="1" scenarios="1"/>
  <mergeCells count="15">
    <mergeCell ref="B20:M20"/>
    <mergeCell ref="H25:I25"/>
    <mergeCell ref="B21:M21"/>
    <mergeCell ref="B19:M19"/>
    <mergeCell ref="A2:M2"/>
    <mergeCell ref="A3:M3"/>
    <mergeCell ref="B6:M6"/>
    <mergeCell ref="B7:M7"/>
    <mergeCell ref="B9:M9"/>
    <mergeCell ref="B10:M10"/>
    <mergeCell ref="B14:M14"/>
    <mergeCell ref="B15:M15"/>
    <mergeCell ref="B16:M16"/>
    <mergeCell ref="B17:J17"/>
    <mergeCell ref="B18:M18"/>
  </mergeCells>
  <phoneticPr fontId="5"/>
  <pageMargins left="0.6692913385826772" right="0.43307086614173229" top="0.39370078740157483" bottom="0.31496062992125984" header="0.27559055118110237" footer="0.51181102362204722"/>
  <pageSetup paperSize="9" scale="81"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rgb="FFE9F644"/>
  </sheetPr>
  <dimension ref="A1:U109"/>
  <sheetViews>
    <sheetView showGridLines="0" view="pageBreakPreview" zoomScale="75" zoomScaleNormal="100" zoomScaleSheetLayoutView="75" workbookViewId="0">
      <pane xSplit="3" ySplit="5" topLeftCell="D6" activePane="bottomRight" state="frozen"/>
      <selection activeCell="H61" sqref="H61"/>
      <selection pane="topRight" activeCell="H61" sqref="H61"/>
      <selection pane="bottomLeft" activeCell="H61" sqref="H61"/>
      <selection pane="bottomRight" activeCell="B1" sqref="B1"/>
    </sheetView>
  </sheetViews>
  <sheetFormatPr defaultColWidth="9" defaultRowHeight="13.2" x14ac:dyDescent="0.2"/>
  <cols>
    <col min="1" max="1" width="3.44140625" style="263" customWidth="1"/>
    <col min="2" max="2" width="9.77734375" style="263" customWidth="1"/>
    <col min="3" max="3" width="41.109375" style="263" customWidth="1"/>
    <col min="4" max="4" width="9.77734375" style="712" customWidth="1"/>
    <col min="5" max="18" width="9.77734375" style="263" customWidth="1"/>
    <col min="19" max="19" width="3.33203125" style="263" customWidth="1"/>
    <col min="20" max="20" width="8.44140625" style="263" customWidth="1"/>
    <col min="21" max="16384" width="9" style="263"/>
  </cols>
  <sheetData>
    <row r="1" spans="1:19" ht="26.25" customHeight="1" x14ac:dyDescent="0.2">
      <c r="B1" s="260" t="s">
        <v>691</v>
      </c>
      <c r="C1" s="674"/>
      <c r="D1" s="675"/>
      <c r="E1" s="675"/>
      <c r="F1" s="675"/>
      <c r="G1" s="675"/>
      <c r="H1" s="675"/>
      <c r="I1" s="675"/>
      <c r="J1" s="675"/>
      <c r="K1" s="675"/>
      <c r="L1" s="675"/>
      <c r="M1" s="675"/>
      <c r="N1" s="675"/>
      <c r="O1" s="675"/>
      <c r="P1" s="871" t="s">
        <v>472</v>
      </c>
      <c r="Q1" s="872" t="s">
        <v>374</v>
      </c>
      <c r="R1" s="675"/>
    </row>
    <row r="2" spans="1:19" ht="26.25" customHeight="1" thickBot="1" x14ac:dyDescent="0.25">
      <c r="B2" s="260"/>
      <c r="C2" s="674"/>
      <c r="D2" s="675"/>
      <c r="E2" s="675"/>
      <c r="F2" s="675"/>
      <c r="G2" s="675"/>
      <c r="H2" s="675"/>
      <c r="I2" s="675"/>
      <c r="J2" s="675"/>
      <c r="K2" s="675"/>
      <c r="L2" s="675"/>
      <c r="M2" s="675"/>
      <c r="N2" s="675"/>
      <c r="O2" s="869"/>
      <c r="P2" s="873" t="s">
        <v>471</v>
      </c>
      <c r="Q2" s="874" t="s">
        <v>375</v>
      </c>
      <c r="R2" s="675"/>
    </row>
    <row r="3" spans="1:19" ht="15.15" customHeight="1" x14ac:dyDescent="0.2">
      <c r="A3" s="676"/>
      <c r="B3" s="1083" t="s">
        <v>303</v>
      </c>
      <c r="C3" s="1085" t="s">
        <v>304</v>
      </c>
      <c r="D3" s="1087" t="s">
        <v>116</v>
      </c>
      <c r="E3" s="1096" t="s">
        <v>305</v>
      </c>
      <c r="F3" s="1090" t="s">
        <v>306</v>
      </c>
      <c r="G3" s="1090" t="s">
        <v>313</v>
      </c>
      <c r="H3" s="1090" t="s">
        <v>332</v>
      </c>
      <c r="I3" s="1090" t="s">
        <v>588</v>
      </c>
      <c r="J3" s="1093" t="s">
        <v>906</v>
      </c>
      <c r="K3" s="1090" t="s">
        <v>333</v>
      </c>
      <c r="L3" s="1090" t="s">
        <v>334</v>
      </c>
      <c r="M3" s="1090" t="s">
        <v>335</v>
      </c>
      <c r="N3" s="1090" t="s">
        <v>336</v>
      </c>
      <c r="O3" s="1090" t="s">
        <v>337</v>
      </c>
      <c r="P3" s="1103" t="s">
        <v>338</v>
      </c>
      <c r="Q3" s="1090" t="s">
        <v>589</v>
      </c>
      <c r="R3" s="1100" t="s">
        <v>590</v>
      </c>
    </row>
    <row r="4" spans="1:19" ht="15.15" customHeight="1" x14ac:dyDescent="0.2">
      <c r="A4" s="677"/>
      <c r="B4" s="1084"/>
      <c r="C4" s="1086"/>
      <c r="D4" s="1088"/>
      <c r="E4" s="1097"/>
      <c r="F4" s="1091"/>
      <c r="G4" s="1091"/>
      <c r="H4" s="1091"/>
      <c r="I4" s="1091"/>
      <c r="J4" s="1094"/>
      <c r="K4" s="1091"/>
      <c r="L4" s="1091"/>
      <c r="M4" s="1091"/>
      <c r="N4" s="1091"/>
      <c r="O4" s="1091"/>
      <c r="P4" s="1104"/>
      <c r="Q4" s="1091"/>
      <c r="R4" s="1101"/>
      <c r="S4" s="678"/>
    </row>
    <row r="5" spans="1:19" ht="15" customHeight="1" thickBot="1" x14ac:dyDescent="0.25">
      <c r="A5" s="677"/>
      <c r="B5" s="1084"/>
      <c r="C5" s="1086"/>
      <c r="D5" s="1089"/>
      <c r="E5" s="1098"/>
      <c r="F5" s="1092"/>
      <c r="G5" s="1092"/>
      <c r="H5" s="1092"/>
      <c r="I5" s="1092"/>
      <c r="J5" s="1095"/>
      <c r="K5" s="1092"/>
      <c r="L5" s="1092"/>
      <c r="M5" s="1092"/>
      <c r="N5" s="1092"/>
      <c r="O5" s="1092"/>
      <c r="P5" s="1105"/>
      <c r="Q5" s="1099"/>
      <c r="R5" s="1102"/>
      <c r="S5" s="678"/>
    </row>
    <row r="6" spans="1:19" ht="23.1" customHeight="1" thickTop="1" x14ac:dyDescent="0.2">
      <c r="A6" s="1116" t="s">
        <v>412</v>
      </c>
      <c r="B6" s="1118" t="s">
        <v>413</v>
      </c>
      <c r="C6" s="679" t="s">
        <v>339</v>
      </c>
      <c r="D6" s="448" t="s">
        <v>472</v>
      </c>
      <c r="E6" s="680" t="s">
        <v>472</v>
      </c>
      <c r="F6" s="681" t="s">
        <v>472</v>
      </c>
      <c r="G6" s="681" t="s">
        <v>472</v>
      </c>
      <c r="H6" s="681" t="s">
        <v>472</v>
      </c>
      <c r="I6" s="681" t="s">
        <v>472</v>
      </c>
      <c r="J6" s="681" t="s">
        <v>472</v>
      </c>
      <c r="K6" s="681" t="s">
        <v>472</v>
      </c>
      <c r="L6" s="681" t="s">
        <v>472</v>
      </c>
      <c r="M6" s="681" t="s">
        <v>472</v>
      </c>
      <c r="N6" s="681" t="s">
        <v>472</v>
      </c>
      <c r="O6" s="681" t="s">
        <v>472</v>
      </c>
      <c r="P6" s="682" t="s">
        <v>472</v>
      </c>
      <c r="Q6" s="682" t="s">
        <v>472</v>
      </c>
      <c r="R6" s="682" t="s">
        <v>472</v>
      </c>
      <c r="S6" s="677"/>
    </row>
    <row r="7" spans="1:19" ht="23.1" hidden="1" customHeight="1" x14ac:dyDescent="0.2">
      <c r="A7" s="1117"/>
      <c r="B7" s="1119"/>
      <c r="C7" s="683" t="s">
        <v>692</v>
      </c>
      <c r="D7" s="449" t="s">
        <v>471</v>
      </c>
      <c r="E7" s="419" t="s">
        <v>472</v>
      </c>
      <c r="F7" s="419" t="s">
        <v>472</v>
      </c>
      <c r="G7" s="419" t="s">
        <v>472</v>
      </c>
      <c r="H7" s="419" t="s">
        <v>472</v>
      </c>
      <c r="I7" s="419" t="s">
        <v>472</v>
      </c>
      <c r="J7" s="419" t="s">
        <v>472</v>
      </c>
      <c r="K7" s="419" t="s">
        <v>472</v>
      </c>
      <c r="L7" s="419" t="s">
        <v>472</v>
      </c>
      <c r="M7" s="419" t="s">
        <v>472</v>
      </c>
      <c r="N7" s="419" t="s">
        <v>472</v>
      </c>
      <c r="O7" s="419" t="s">
        <v>472</v>
      </c>
      <c r="P7" s="419" t="s">
        <v>472</v>
      </c>
      <c r="Q7" s="419" t="s">
        <v>472</v>
      </c>
      <c r="R7" s="419" t="s">
        <v>472</v>
      </c>
      <c r="S7" s="677"/>
    </row>
    <row r="8" spans="1:19" ht="23.1" customHeight="1" x14ac:dyDescent="0.2">
      <c r="A8" s="1117"/>
      <c r="B8" s="1119"/>
      <c r="C8" s="261" t="s">
        <v>647</v>
      </c>
      <c r="D8" s="449" t="s">
        <v>472</v>
      </c>
      <c r="E8" s="419" t="s">
        <v>472</v>
      </c>
      <c r="F8" s="262" t="s">
        <v>472</v>
      </c>
      <c r="G8" s="262" t="s">
        <v>472</v>
      </c>
      <c r="H8" s="262"/>
      <c r="I8" s="419"/>
      <c r="J8" s="419"/>
      <c r="K8" s="262" t="s">
        <v>472</v>
      </c>
      <c r="L8" s="262"/>
      <c r="M8" s="262"/>
      <c r="N8" s="262"/>
      <c r="O8" s="262"/>
      <c r="P8" s="262"/>
      <c r="Q8" s="419"/>
      <c r="R8" s="684"/>
      <c r="S8" s="677"/>
    </row>
    <row r="9" spans="1:19" ht="23.1" customHeight="1" x14ac:dyDescent="0.2">
      <c r="A9" s="1117"/>
      <c r="B9" s="1119"/>
      <c r="C9" s="261" t="s">
        <v>648</v>
      </c>
      <c r="D9" s="449"/>
      <c r="E9" s="419"/>
      <c r="F9" s="262"/>
      <c r="G9" s="262"/>
      <c r="H9" s="262"/>
      <c r="I9" s="419" t="s">
        <v>472</v>
      </c>
      <c r="J9" s="419" t="s">
        <v>472</v>
      </c>
      <c r="K9" s="262"/>
      <c r="L9" s="262" t="s">
        <v>472</v>
      </c>
      <c r="M9" s="262" t="s">
        <v>472</v>
      </c>
      <c r="N9" s="262" t="s">
        <v>472</v>
      </c>
      <c r="O9" s="262" t="s">
        <v>472</v>
      </c>
      <c r="P9" s="262" t="s">
        <v>472</v>
      </c>
      <c r="Q9" s="419" t="s">
        <v>472</v>
      </c>
      <c r="R9" s="419" t="s">
        <v>472</v>
      </c>
      <c r="S9" s="677"/>
    </row>
    <row r="10" spans="1:19" ht="23.1" customHeight="1" x14ac:dyDescent="0.2">
      <c r="A10" s="1117"/>
      <c r="B10" s="1119"/>
      <c r="C10" s="261" t="s">
        <v>465</v>
      </c>
      <c r="D10" s="449"/>
      <c r="E10" s="419"/>
      <c r="F10" s="262"/>
      <c r="G10" s="262"/>
      <c r="H10" s="262" t="s">
        <v>472</v>
      </c>
      <c r="I10" s="419"/>
      <c r="J10" s="419"/>
      <c r="K10" s="262"/>
      <c r="L10" s="262"/>
      <c r="M10" s="262"/>
      <c r="N10" s="262"/>
      <c r="O10" s="262"/>
      <c r="P10" s="262"/>
      <c r="Q10" s="419"/>
      <c r="R10" s="684"/>
      <c r="S10" s="677"/>
    </row>
    <row r="11" spans="1:19" ht="23.1" customHeight="1" x14ac:dyDescent="0.2">
      <c r="A11" s="1117"/>
      <c r="B11" s="1119"/>
      <c r="C11" s="261" t="s">
        <v>115</v>
      </c>
      <c r="D11" s="449" t="s">
        <v>471</v>
      </c>
      <c r="E11" s="419"/>
      <c r="F11" s="262"/>
      <c r="G11" s="262"/>
      <c r="H11" s="262"/>
      <c r="I11" s="419"/>
      <c r="J11" s="419"/>
      <c r="K11" s="262"/>
      <c r="L11" s="262"/>
      <c r="M11" s="262"/>
      <c r="N11" s="262"/>
      <c r="O11" s="262"/>
      <c r="P11" s="262"/>
      <c r="Q11" s="419"/>
      <c r="R11" s="684"/>
      <c r="S11" s="677"/>
    </row>
    <row r="12" spans="1:19" ht="23.1" customHeight="1" x14ac:dyDescent="0.2">
      <c r="A12" s="1117"/>
      <c r="B12" s="1119"/>
      <c r="C12" s="261" t="s">
        <v>899</v>
      </c>
      <c r="D12" s="449"/>
      <c r="E12" s="419" t="s">
        <v>472</v>
      </c>
      <c r="F12" s="262" t="s">
        <v>472</v>
      </c>
      <c r="G12" s="262" t="s">
        <v>472</v>
      </c>
      <c r="H12" s="262"/>
      <c r="I12" s="419"/>
      <c r="J12" s="419"/>
      <c r="K12" s="262" t="s">
        <v>472</v>
      </c>
      <c r="L12" s="262" t="s">
        <v>472</v>
      </c>
      <c r="M12" s="262" t="s">
        <v>472</v>
      </c>
      <c r="N12" s="262" t="s">
        <v>472</v>
      </c>
      <c r="O12" s="262" t="s">
        <v>472</v>
      </c>
      <c r="P12" s="262" t="s">
        <v>472</v>
      </c>
      <c r="Q12" s="419" t="s">
        <v>472</v>
      </c>
      <c r="R12" s="419" t="s">
        <v>472</v>
      </c>
      <c r="S12" s="677"/>
    </row>
    <row r="13" spans="1:19" ht="23.1" customHeight="1" x14ac:dyDescent="0.2">
      <c r="A13" s="1117"/>
      <c r="B13" s="1119"/>
      <c r="C13" s="882" t="s">
        <v>898</v>
      </c>
      <c r="D13" s="449"/>
      <c r="E13" s="419"/>
      <c r="F13" s="262"/>
      <c r="G13" s="262"/>
      <c r="H13" s="262" t="s">
        <v>472</v>
      </c>
      <c r="I13" s="419"/>
      <c r="J13" s="419"/>
      <c r="K13" s="262"/>
      <c r="L13" s="262"/>
      <c r="M13" s="262"/>
      <c r="N13" s="262"/>
      <c r="O13" s="262"/>
      <c r="P13" s="262"/>
      <c r="Q13" s="419"/>
      <c r="R13" s="684"/>
      <c r="S13" s="677"/>
    </row>
    <row r="14" spans="1:19" ht="23.1" customHeight="1" x14ac:dyDescent="0.2">
      <c r="A14" s="1117"/>
      <c r="B14" s="1119"/>
      <c r="C14" s="261" t="s">
        <v>561</v>
      </c>
      <c r="D14" s="449"/>
      <c r="E14" s="419" t="s">
        <v>472</v>
      </c>
      <c r="F14" s="262"/>
      <c r="G14" s="262"/>
      <c r="H14" s="262"/>
      <c r="I14" s="419"/>
      <c r="J14" s="419"/>
      <c r="K14" s="262"/>
      <c r="L14" s="262"/>
      <c r="M14" s="262"/>
      <c r="N14" s="262"/>
      <c r="O14" s="262"/>
      <c r="P14" s="262"/>
      <c r="Q14" s="419"/>
      <c r="R14" s="684"/>
      <c r="S14" s="677"/>
    </row>
    <row r="15" spans="1:19" ht="23.1" customHeight="1" x14ac:dyDescent="0.2">
      <c r="A15" s="1117"/>
      <c r="B15" s="1119"/>
      <c r="C15" s="261" t="s">
        <v>340</v>
      </c>
      <c r="D15" s="449"/>
      <c r="E15" s="419"/>
      <c r="F15" s="262" t="s">
        <v>472</v>
      </c>
      <c r="G15" s="262"/>
      <c r="H15" s="262"/>
      <c r="I15" s="262"/>
      <c r="J15" s="262"/>
      <c r="K15" s="262"/>
      <c r="L15" s="262"/>
      <c r="M15" s="262"/>
      <c r="N15" s="262"/>
      <c r="O15" s="262"/>
      <c r="P15" s="262"/>
      <c r="Q15" s="419"/>
      <c r="R15" s="684"/>
      <c r="S15" s="677"/>
    </row>
    <row r="16" spans="1:19" ht="23.1" customHeight="1" x14ac:dyDescent="0.2">
      <c r="A16" s="1117"/>
      <c r="B16" s="1119"/>
      <c r="C16" s="261" t="s">
        <v>114</v>
      </c>
      <c r="D16" s="449"/>
      <c r="E16" s="419"/>
      <c r="F16" s="262"/>
      <c r="G16" s="262"/>
      <c r="H16" s="262"/>
      <c r="I16" s="262"/>
      <c r="J16" s="262"/>
      <c r="K16" s="262"/>
      <c r="L16" s="262" t="s">
        <v>472</v>
      </c>
      <c r="M16" s="262" t="s">
        <v>472</v>
      </c>
      <c r="N16" s="262" t="s">
        <v>472</v>
      </c>
      <c r="O16" s="262" t="s">
        <v>472</v>
      </c>
      <c r="P16" s="262" t="s">
        <v>472</v>
      </c>
      <c r="Q16" s="419"/>
      <c r="R16" s="419"/>
      <c r="S16" s="677"/>
    </row>
    <row r="17" spans="1:21" ht="23.1" customHeight="1" x14ac:dyDescent="0.2">
      <c r="A17" s="1117"/>
      <c r="B17" s="1119"/>
      <c r="C17" s="261" t="s">
        <v>297</v>
      </c>
      <c r="D17" s="449"/>
      <c r="E17" s="419"/>
      <c r="F17" s="262"/>
      <c r="G17" s="262"/>
      <c r="H17" s="262"/>
      <c r="I17" s="262"/>
      <c r="J17" s="262"/>
      <c r="K17" s="262" t="s">
        <v>472</v>
      </c>
      <c r="L17" s="262"/>
      <c r="M17" s="262"/>
      <c r="N17" s="262"/>
      <c r="O17" s="262"/>
      <c r="P17" s="262"/>
      <c r="Q17" s="419"/>
      <c r="R17" s="684"/>
      <c r="S17" s="677"/>
    </row>
    <row r="18" spans="1:21" ht="23.1" customHeight="1" x14ac:dyDescent="0.2">
      <c r="A18" s="1117"/>
      <c r="B18" s="1119"/>
      <c r="C18" s="261" t="s">
        <v>725</v>
      </c>
      <c r="D18" s="449"/>
      <c r="E18" s="419"/>
      <c r="F18" s="262"/>
      <c r="G18" s="262"/>
      <c r="H18" s="262" t="s">
        <v>472</v>
      </c>
      <c r="I18" s="262"/>
      <c r="J18" s="262"/>
      <c r="K18" s="262"/>
      <c r="L18" s="262"/>
      <c r="M18" s="262"/>
      <c r="N18" s="262"/>
      <c r="O18" s="262"/>
      <c r="P18" s="262"/>
      <c r="Q18" s="419"/>
      <c r="R18" s="684"/>
      <c r="S18" s="677"/>
    </row>
    <row r="19" spans="1:21" s="715" customFormat="1" ht="23.1" customHeight="1" x14ac:dyDescent="0.2">
      <c r="A19" s="1117"/>
      <c r="B19" s="1119"/>
      <c r="C19" s="261" t="s">
        <v>726</v>
      </c>
      <c r="D19" s="449"/>
      <c r="E19" s="419"/>
      <c r="F19" s="262"/>
      <c r="G19" s="262"/>
      <c r="H19" s="262" t="s">
        <v>472</v>
      </c>
      <c r="I19" s="262"/>
      <c r="J19" s="262"/>
      <c r="K19" s="262"/>
      <c r="L19" s="262"/>
      <c r="M19" s="262"/>
      <c r="N19" s="262"/>
      <c r="O19" s="262"/>
      <c r="P19" s="262"/>
      <c r="Q19" s="419"/>
      <c r="R19" s="684"/>
      <c r="S19" s="714"/>
    </row>
    <row r="20" spans="1:21" s="715" customFormat="1" ht="23.1" customHeight="1" x14ac:dyDescent="0.2">
      <c r="A20" s="1117"/>
      <c r="B20" s="1119"/>
      <c r="C20" s="261" t="s">
        <v>838</v>
      </c>
      <c r="D20" s="449"/>
      <c r="E20" s="419"/>
      <c r="F20" s="262"/>
      <c r="G20" s="262"/>
      <c r="H20" s="262"/>
      <c r="I20" s="262"/>
      <c r="J20" s="262"/>
      <c r="K20" s="262"/>
      <c r="L20" s="262"/>
      <c r="M20" s="262"/>
      <c r="N20" s="262"/>
      <c r="O20" s="262"/>
      <c r="P20" s="262"/>
      <c r="Q20" s="419" t="s">
        <v>472</v>
      </c>
      <c r="R20" s="684"/>
      <c r="S20" s="714"/>
    </row>
    <row r="21" spans="1:21" s="715" customFormat="1" ht="23.1" customHeight="1" x14ac:dyDescent="0.2">
      <c r="A21" s="1117"/>
      <c r="B21" s="1119"/>
      <c r="C21" s="261" t="s">
        <v>1013</v>
      </c>
      <c r="D21" s="449"/>
      <c r="E21" s="419"/>
      <c r="F21" s="262"/>
      <c r="G21" s="262"/>
      <c r="H21" s="262"/>
      <c r="I21" s="262"/>
      <c r="J21" s="262"/>
      <c r="K21" s="262"/>
      <c r="L21" s="262"/>
      <c r="M21" s="262"/>
      <c r="N21" s="262"/>
      <c r="O21" s="262"/>
      <c r="P21" s="262"/>
      <c r="Q21" s="419"/>
      <c r="R21" s="684" t="s">
        <v>839</v>
      </c>
      <c r="S21" s="714"/>
    </row>
    <row r="22" spans="1:21" ht="23.1" customHeight="1" x14ac:dyDescent="0.2">
      <c r="A22" s="1117"/>
      <c r="B22" s="1119"/>
      <c r="C22" s="685" t="s">
        <v>553</v>
      </c>
      <c r="D22" s="449" t="s">
        <v>471</v>
      </c>
      <c r="E22" s="419"/>
      <c r="F22" s="262"/>
      <c r="G22" s="262"/>
      <c r="H22" s="262"/>
      <c r="I22" s="262"/>
      <c r="J22" s="262"/>
      <c r="K22" s="262"/>
      <c r="L22" s="262"/>
      <c r="M22" s="262"/>
      <c r="N22" s="262"/>
      <c r="O22" s="262"/>
      <c r="P22" s="262"/>
      <c r="Q22" s="419"/>
      <c r="R22" s="684"/>
      <c r="S22" s="677"/>
    </row>
    <row r="23" spans="1:21" ht="23.1" customHeight="1" x14ac:dyDescent="0.2">
      <c r="A23" s="1117"/>
      <c r="B23" s="1119"/>
      <c r="C23" s="685" t="s">
        <v>341</v>
      </c>
      <c r="D23" s="449" t="s">
        <v>471</v>
      </c>
      <c r="E23" s="419"/>
      <c r="F23" s="262"/>
      <c r="G23" s="262"/>
      <c r="H23" s="262"/>
      <c r="I23" s="262"/>
      <c r="J23" s="262"/>
      <c r="K23" s="262"/>
      <c r="L23" s="262"/>
      <c r="M23" s="262"/>
      <c r="N23" s="262"/>
      <c r="O23" s="262"/>
      <c r="P23" s="262"/>
      <c r="Q23" s="419"/>
      <c r="R23" s="684"/>
      <c r="S23" s="677"/>
      <c r="U23" s="686"/>
    </row>
    <row r="24" spans="1:21" ht="23.1" customHeight="1" x14ac:dyDescent="0.2">
      <c r="A24" s="1117"/>
      <c r="B24" s="1119"/>
      <c r="C24" s="687" t="s">
        <v>342</v>
      </c>
      <c r="D24" s="419" t="s">
        <v>471</v>
      </c>
      <c r="E24" s="419"/>
      <c r="F24" s="262"/>
      <c r="G24" s="262"/>
      <c r="H24" s="262"/>
      <c r="I24" s="262"/>
      <c r="J24" s="262"/>
      <c r="K24" s="262"/>
      <c r="L24" s="262"/>
      <c r="M24" s="262"/>
      <c r="N24" s="262"/>
      <c r="O24" s="262"/>
      <c r="P24" s="262"/>
      <c r="Q24" s="419"/>
      <c r="R24" s="684"/>
      <c r="S24" s="677"/>
    </row>
    <row r="25" spans="1:21" ht="23.1" customHeight="1" x14ac:dyDescent="0.2">
      <c r="A25" s="1117"/>
      <c r="B25" s="1119"/>
      <c r="C25" s="799" t="s">
        <v>860</v>
      </c>
      <c r="D25" s="671" t="s">
        <v>471</v>
      </c>
      <c r="E25" s="672"/>
      <c r="F25" s="672"/>
      <c r="G25" s="672"/>
      <c r="H25" s="672"/>
      <c r="I25" s="672"/>
      <c r="J25" s="672"/>
      <c r="K25" s="672"/>
      <c r="L25" s="672"/>
      <c r="M25" s="399"/>
      <c r="N25" s="399"/>
      <c r="O25" s="399"/>
      <c r="P25" s="399"/>
      <c r="Q25" s="688"/>
      <c r="R25" s="689"/>
      <c r="S25" s="677"/>
    </row>
    <row r="26" spans="1:21" ht="23.1" customHeight="1" thickBot="1" x14ac:dyDescent="0.25">
      <c r="A26" s="1120"/>
      <c r="B26" s="1121"/>
      <c r="C26" s="1122"/>
      <c r="D26" s="1122"/>
      <c r="E26" s="1122"/>
      <c r="F26" s="1122"/>
      <c r="G26" s="1122"/>
      <c r="H26" s="1122"/>
      <c r="I26" s="1122"/>
      <c r="J26" s="1122"/>
      <c r="K26" s="1122"/>
      <c r="L26" s="1122"/>
      <c r="M26" s="1122"/>
      <c r="N26" s="1122"/>
      <c r="O26" s="1122"/>
      <c r="P26" s="1122"/>
      <c r="Q26" s="690"/>
      <c r="R26" s="678"/>
      <c r="S26" s="678"/>
    </row>
    <row r="27" spans="1:21" ht="23.1" customHeight="1" x14ac:dyDescent="0.2">
      <c r="A27" s="1130" t="s">
        <v>414</v>
      </c>
      <c r="B27" s="1138" t="s">
        <v>693</v>
      </c>
      <c r="C27" s="691" t="s">
        <v>343</v>
      </c>
      <c r="D27" s="692"/>
      <c r="E27" s="693"/>
      <c r="F27" s="694" t="s">
        <v>471</v>
      </c>
      <c r="G27" s="694"/>
      <c r="H27" s="694"/>
      <c r="I27" s="694"/>
      <c r="J27" s="694"/>
      <c r="K27" s="694"/>
      <c r="L27" s="694" t="s">
        <v>471</v>
      </c>
      <c r="M27" s="694" t="s">
        <v>471</v>
      </c>
      <c r="N27" s="694" t="s">
        <v>471</v>
      </c>
      <c r="O27" s="694" t="s">
        <v>471</v>
      </c>
      <c r="P27" s="694" t="s">
        <v>471</v>
      </c>
      <c r="Q27" s="695"/>
      <c r="R27" s="696"/>
      <c r="S27" s="677"/>
    </row>
    <row r="28" spans="1:21" ht="23.1" customHeight="1" x14ac:dyDescent="0.2">
      <c r="A28" s="1131"/>
      <c r="B28" s="1139"/>
      <c r="C28" s="261" t="s">
        <v>344</v>
      </c>
      <c r="D28" s="449"/>
      <c r="E28" s="419"/>
      <c r="F28" s="262" t="s">
        <v>471</v>
      </c>
      <c r="G28" s="262" t="s">
        <v>471</v>
      </c>
      <c r="H28" s="262"/>
      <c r="I28" s="262"/>
      <c r="J28" s="262"/>
      <c r="K28" s="262"/>
      <c r="L28" s="262" t="s">
        <v>471</v>
      </c>
      <c r="M28" s="262" t="s">
        <v>471</v>
      </c>
      <c r="N28" s="262" t="s">
        <v>471</v>
      </c>
      <c r="O28" s="262" t="s">
        <v>471</v>
      </c>
      <c r="P28" s="262" t="s">
        <v>471</v>
      </c>
      <c r="Q28" s="695"/>
      <c r="R28" s="697"/>
      <c r="S28" s="677"/>
    </row>
    <row r="29" spans="1:21" ht="23.1" customHeight="1" x14ac:dyDescent="0.2">
      <c r="A29" s="1131"/>
      <c r="B29" s="1139"/>
      <c r="C29" s="261" t="s">
        <v>650</v>
      </c>
      <c r="D29" s="449"/>
      <c r="E29" s="419" t="s">
        <v>471</v>
      </c>
      <c r="F29" s="419" t="s">
        <v>471</v>
      </c>
      <c r="G29" s="419"/>
      <c r="H29" s="419" t="s">
        <v>471</v>
      </c>
      <c r="I29" s="262"/>
      <c r="J29" s="262"/>
      <c r="K29" s="262"/>
      <c r="L29" s="262" t="s">
        <v>471</v>
      </c>
      <c r="M29" s="262" t="s">
        <v>471</v>
      </c>
      <c r="N29" s="262" t="s">
        <v>471</v>
      </c>
      <c r="O29" s="262" t="s">
        <v>471</v>
      </c>
      <c r="P29" s="262" t="s">
        <v>471</v>
      </c>
      <c r="Q29" s="695"/>
      <c r="R29" s="697" t="s">
        <v>471</v>
      </c>
      <c r="S29" s="677"/>
    </row>
    <row r="30" spans="1:21" s="715" customFormat="1" ht="23.25" customHeight="1" x14ac:dyDescent="0.2">
      <c r="A30" s="1131"/>
      <c r="B30" s="1139"/>
      <c r="C30" s="261" t="s">
        <v>651</v>
      </c>
      <c r="D30" s="449"/>
      <c r="E30" s="688"/>
      <c r="F30" s="399"/>
      <c r="G30" s="262" t="s">
        <v>471</v>
      </c>
      <c r="H30" s="262"/>
      <c r="I30" s="262"/>
      <c r="J30" s="399"/>
      <c r="K30" s="399"/>
      <c r="L30" s="262"/>
      <c r="M30" s="262"/>
      <c r="N30" s="399"/>
      <c r="O30" s="419"/>
      <c r="P30" s="399"/>
      <c r="Q30" s="787"/>
      <c r="R30" s="675"/>
      <c r="S30" s="714"/>
    </row>
    <row r="31" spans="1:21" s="715" customFormat="1" ht="23.25" customHeight="1" x14ac:dyDescent="0.2">
      <c r="A31" s="1131"/>
      <c r="B31" s="1139"/>
      <c r="C31" s="261" t="s">
        <v>858</v>
      </c>
      <c r="D31" s="449"/>
      <c r="E31" s="419" t="s">
        <v>471</v>
      </c>
      <c r="F31" s="419" t="s">
        <v>471</v>
      </c>
      <c r="G31" s="262"/>
      <c r="H31" s="419" t="s">
        <v>471</v>
      </c>
      <c r="I31" s="262"/>
      <c r="J31" s="399"/>
      <c r="K31" s="399"/>
      <c r="L31" s="419" t="s">
        <v>471</v>
      </c>
      <c r="M31" s="419" t="s">
        <v>471</v>
      </c>
      <c r="N31" s="419" t="s">
        <v>471</v>
      </c>
      <c r="O31" s="419" t="s">
        <v>471</v>
      </c>
      <c r="P31" s="419" t="s">
        <v>471</v>
      </c>
      <c r="Q31" s="788"/>
      <c r="R31" s="419" t="s">
        <v>471</v>
      </c>
      <c r="S31" s="714"/>
    </row>
    <row r="32" spans="1:21" ht="23.1" customHeight="1" x14ac:dyDescent="0.2">
      <c r="A32" s="1131"/>
      <c r="B32" s="1139"/>
      <c r="C32" s="261" t="s">
        <v>345</v>
      </c>
      <c r="D32" s="449"/>
      <c r="E32" s="419"/>
      <c r="F32" s="419" t="s">
        <v>471</v>
      </c>
      <c r="G32" s="262"/>
      <c r="H32" s="262"/>
      <c r="I32" s="262"/>
      <c r="J32" s="262"/>
      <c r="K32" s="262"/>
      <c r="L32" s="262" t="s">
        <v>471</v>
      </c>
      <c r="N32" s="262"/>
      <c r="O32" s="262"/>
      <c r="P32" s="698"/>
      <c r="Q32" s="719"/>
      <c r="R32" s="699"/>
      <c r="S32" s="677"/>
    </row>
    <row r="33" spans="1:19" ht="23.1" customHeight="1" x14ac:dyDescent="0.2">
      <c r="A33" s="1131"/>
      <c r="B33" s="1139"/>
      <c r="C33" s="882" t="s">
        <v>346</v>
      </c>
      <c r="D33" s="449"/>
      <c r="E33" s="419"/>
      <c r="F33" s="419" t="s">
        <v>471</v>
      </c>
      <c r="G33" s="262"/>
      <c r="H33" s="262" t="s">
        <v>471</v>
      </c>
      <c r="I33" s="262"/>
      <c r="J33" s="262"/>
      <c r="K33" s="262" t="s">
        <v>471</v>
      </c>
      <c r="L33" s="262" t="s">
        <v>471</v>
      </c>
      <c r="M33" s="262" t="s">
        <v>471</v>
      </c>
      <c r="N33" s="262" t="s">
        <v>471</v>
      </c>
      <c r="O33" s="262" t="s">
        <v>471</v>
      </c>
      <c r="P33" s="262" t="s">
        <v>471</v>
      </c>
      <c r="Q33" s="695"/>
      <c r="R33" s="697"/>
      <c r="S33" s="677"/>
    </row>
    <row r="34" spans="1:19" ht="23.1" customHeight="1" x14ac:dyDescent="0.2">
      <c r="A34" s="1131"/>
      <c r="B34" s="1139"/>
      <c r="C34" s="882" t="s">
        <v>289</v>
      </c>
      <c r="D34" s="449"/>
      <c r="E34" s="419"/>
      <c r="F34" s="262"/>
      <c r="G34" s="262" t="s">
        <v>471</v>
      </c>
      <c r="H34" s="262"/>
      <c r="I34" s="262"/>
      <c r="J34" s="262"/>
      <c r="K34" s="262" t="s">
        <v>471</v>
      </c>
      <c r="L34" s="262"/>
      <c r="M34" s="262"/>
      <c r="N34" s="262"/>
      <c r="O34" s="262"/>
      <c r="P34" s="262"/>
      <c r="Q34" s="695"/>
      <c r="R34" s="697"/>
      <c r="S34" s="677"/>
    </row>
    <row r="35" spans="1:19" ht="23.1" customHeight="1" x14ac:dyDescent="0.2">
      <c r="A35" s="1131"/>
      <c r="B35" s="1139"/>
      <c r="C35" s="261" t="s">
        <v>347</v>
      </c>
      <c r="D35" s="449"/>
      <c r="E35" s="419"/>
      <c r="F35" s="262"/>
      <c r="G35" s="262"/>
      <c r="H35" s="262"/>
      <c r="I35" s="262"/>
      <c r="J35" s="262"/>
      <c r="K35" s="262" t="s">
        <v>471</v>
      </c>
      <c r="L35" s="262"/>
      <c r="M35" s="262"/>
      <c r="N35" s="262"/>
      <c r="O35" s="262"/>
      <c r="P35" s="262"/>
      <c r="Q35" s="695"/>
      <c r="R35" s="697"/>
      <c r="S35" s="677"/>
    </row>
    <row r="36" spans="1:19" ht="23.1" customHeight="1" x14ac:dyDescent="0.2">
      <c r="A36" s="1131"/>
      <c r="B36" s="1139"/>
      <c r="C36" s="261" t="s">
        <v>795</v>
      </c>
      <c r="D36" s="449"/>
      <c r="E36" s="419"/>
      <c r="F36" s="262"/>
      <c r="G36" s="262"/>
      <c r="H36" s="262"/>
      <c r="I36" s="262"/>
      <c r="J36" s="262"/>
      <c r="K36" s="262" t="s">
        <v>471</v>
      </c>
      <c r="L36" s="262"/>
      <c r="M36" s="262"/>
      <c r="N36" s="262"/>
      <c r="O36" s="262"/>
      <c r="P36" s="262"/>
      <c r="Q36" s="695"/>
      <c r="R36" s="697"/>
      <c r="S36" s="677"/>
    </row>
    <row r="37" spans="1:19" ht="23.1" customHeight="1" x14ac:dyDescent="0.2">
      <c r="A37" s="1131"/>
      <c r="B37" s="1139"/>
      <c r="C37" s="261" t="s">
        <v>560</v>
      </c>
      <c r="D37" s="449"/>
      <c r="E37" s="419"/>
      <c r="F37" s="262"/>
      <c r="G37" s="262"/>
      <c r="H37" s="262"/>
      <c r="I37" s="262"/>
      <c r="J37" s="262"/>
      <c r="K37" s="262" t="s">
        <v>471</v>
      </c>
      <c r="L37" s="262"/>
      <c r="M37" s="262"/>
      <c r="N37" s="262"/>
      <c r="O37" s="262"/>
      <c r="P37" s="262"/>
      <c r="Q37" s="695"/>
      <c r="R37" s="697"/>
      <c r="S37" s="677"/>
    </row>
    <row r="38" spans="1:19" ht="23.1" customHeight="1" x14ac:dyDescent="0.2">
      <c r="A38" s="1131"/>
      <c r="B38" s="1139"/>
      <c r="C38" s="700" t="s">
        <v>349</v>
      </c>
      <c r="D38" s="449"/>
      <c r="E38" s="419"/>
      <c r="F38" s="262"/>
      <c r="G38" s="262"/>
      <c r="H38" s="262"/>
      <c r="I38" s="262"/>
      <c r="J38" s="262"/>
      <c r="K38" s="262" t="s">
        <v>472</v>
      </c>
      <c r="L38" s="262"/>
      <c r="M38" s="262"/>
      <c r="N38" s="262"/>
      <c r="O38" s="262"/>
      <c r="P38" s="262"/>
      <c r="Q38" s="695"/>
      <c r="R38" s="697"/>
      <c r="S38" s="677"/>
    </row>
    <row r="39" spans="1:19" ht="23.1" customHeight="1" x14ac:dyDescent="0.2">
      <c r="A39" s="1131"/>
      <c r="B39" s="1139"/>
      <c r="C39" s="261" t="s">
        <v>350</v>
      </c>
      <c r="D39" s="449"/>
      <c r="E39" s="419"/>
      <c r="F39" s="262"/>
      <c r="G39" s="262"/>
      <c r="H39" s="262"/>
      <c r="I39" s="262"/>
      <c r="J39" s="262"/>
      <c r="K39" s="262"/>
      <c r="L39" s="262" t="s">
        <v>471</v>
      </c>
      <c r="M39" s="262"/>
      <c r="N39" s="262"/>
      <c r="O39" s="262"/>
      <c r="P39" s="262"/>
      <c r="Q39" s="695"/>
      <c r="R39" s="697"/>
      <c r="S39" s="677"/>
    </row>
    <row r="40" spans="1:19" ht="23.1" customHeight="1" x14ac:dyDescent="0.2">
      <c r="A40" s="1131"/>
      <c r="B40" s="1139"/>
      <c r="C40" s="261" t="s">
        <v>51</v>
      </c>
      <c r="D40" s="449"/>
      <c r="E40" s="419"/>
      <c r="F40" s="262"/>
      <c r="G40" s="262"/>
      <c r="H40" s="262"/>
      <c r="I40" s="262"/>
      <c r="J40" s="262"/>
      <c r="K40" s="262" t="s">
        <v>471</v>
      </c>
      <c r="L40" s="678"/>
      <c r="M40" s="262"/>
      <c r="N40" s="262"/>
      <c r="O40" s="262"/>
      <c r="P40" s="262"/>
      <c r="Q40" s="695"/>
      <c r="R40" s="697"/>
      <c r="S40" s="677"/>
    </row>
    <row r="41" spans="1:19" ht="23.1" customHeight="1" x14ac:dyDescent="0.2">
      <c r="A41" s="1131"/>
      <c r="B41" s="1139"/>
      <c r="C41" s="261" t="s">
        <v>469</v>
      </c>
      <c r="D41" s="449"/>
      <c r="E41" s="419"/>
      <c r="F41" s="262"/>
      <c r="G41" s="262"/>
      <c r="H41" s="262" t="s">
        <v>471</v>
      </c>
      <c r="I41" s="262"/>
      <c r="J41" s="262"/>
      <c r="K41" s="262"/>
      <c r="L41" s="262"/>
      <c r="M41" s="262" t="s">
        <v>471</v>
      </c>
      <c r="N41" s="262"/>
      <c r="O41" s="262"/>
      <c r="P41" s="262"/>
      <c r="Q41" s="695"/>
      <c r="R41" s="697"/>
      <c r="S41" s="677"/>
    </row>
    <row r="42" spans="1:19" ht="23.1" customHeight="1" x14ac:dyDescent="0.2">
      <c r="A42" s="1131"/>
      <c r="B42" s="1139"/>
      <c r="C42" s="261" t="s">
        <v>372</v>
      </c>
      <c r="D42" s="449"/>
      <c r="E42" s="419"/>
      <c r="F42" s="262"/>
      <c r="G42" s="262"/>
      <c r="H42" s="262"/>
      <c r="I42" s="262"/>
      <c r="J42" s="262"/>
      <c r="K42" s="262"/>
      <c r="L42" s="262"/>
      <c r="M42" s="262"/>
      <c r="N42" s="262" t="s">
        <v>471</v>
      </c>
      <c r="O42" s="262"/>
      <c r="P42" s="262"/>
      <c r="Q42" s="695"/>
      <c r="R42" s="697"/>
      <c r="S42" s="677"/>
    </row>
    <row r="43" spans="1:19" ht="23.1" customHeight="1" x14ac:dyDescent="0.2">
      <c r="A43" s="1131"/>
      <c r="B43" s="1139"/>
      <c r="C43" s="261" t="s">
        <v>373</v>
      </c>
      <c r="D43" s="449"/>
      <c r="E43" s="419"/>
      <c r="F43" s="262"/>
      <c r="G43" s="262"/>
      <c r="H43" s="262"/>
      <c r="I43" s="262"/>
      <c r="J43" s="262"/>
      <c r="K43" s="262"/>
      <c r="L43" s="262"/>
      <c r="M43" s="262" t="s">
        <v>471</v>
      </c>
      <c r="N43" s="262"/>
      <c r="O43" s="262"/>
      <c r="P43" s="262"/>
      <c r="Q43" s="695"/>
      <c r="R43" s="697"/>
      <c r="S43" s="677"/>
    </row>
    <row r="44" spans="1:19" ht="23.1" customHeight="1" x14ac:dyDescent="0.2">
      <c r="A44" s="1131"/>
      <c r="B44" s="1139"/>
      <c r="C44" s="261" t="s">
        <v>549</v>
      </c>
      <c r="D44" s="701"/>
      <c r="E44" s="702"/>
      <c r="F44" s="568" t="s">
        <v>471</v>
      </c>
      <c r="G44" s="703"/>
      <c r="H44" s="703"/>
      <c r="I44" s="703"/>
      <c r="J44" s="568"/>
      <c r="K44" s="568"/>
      <c r="L44" s="568" t="s">
        <v>471</v>
      </c>
      <c r="M44" s="568" t="s">
        <v>471</v>
      </c>
      <c r="N44" s="703"/>
      <c r="O44" s="568" t="s">
        <v>471</v>
      </c>
      <c r="P44" s="568" t="s">
        <v>471</v>
      </c>
      <c r="Q44" s="704"/>
      <c r="R44" s="705"/>
      <c r="S44" s="677"/>
    </row>
    <row r="45" spans="1:19" ht="23.1" customHeight="1" x14ac:dyDescent="0.2">
      <c r="A45" s="1131"/>
      <c r="B45" s="1139"/>
      <c r="C45" s="261" t="s">
        <v>52</v>
      </c>
      <c r="D45" s="449"/>
      <c r="E45" s="419"/>
      <c r="F45" s="262"/>
      <c r="G45" s="262"/>
      <c r="H45" s="262"/>
      <c r="I45" s="262"/>
      <c r="J45" s="262"/>
      <c r="K45" s="262"/>
      <c r="L45" s="262"/>
      <c r="M45" s="262"/>
      <c r="N45" s="262"/>
      <c r="O45" s="262" t="s">
        <v>471</v>
      </c>
      <c r="P45" s="262" t="s">
        <v>471</v>
      </c>
      <c r="Q45" s="695"/>
      <c r="R45" s="697"/>
      <c r="S45" s="677"/>
    </row>
    <row r="46" spans="1:19" ht="23.1" customHeight="1" x14ac:dyDescent="0.2">
      <c r="A46" s="1131"/>
      <c r="B46" s="1139"/>
      <c r="C46" s="700" t="s">
        <v>694</v>
      </c>
      <c r="D46" s="449"/>
      <c r="E46" s="419"/>
      <c r="F46" s="262"/>
      <c r="G46" s="262"/>
      <c r="H46" s="262"/>
      <c r="I46" s="262"/>
      <c r="J46" s="262"/>
      <c r="K46" s="262"/>
      <c r="L46" s="262"/>
      <c r="M46" s="262"/>
      <c r="N46" s="262"/>
      <c r="O46" s="262"/>
      <c r="P46" s="262" t="s">
        <v>471</v>
      </c>
      <c r="Q46" s="695"/>
      <c r="R46" s="697"/>
      <c r="S46" s="677"/>
    </row>
    <row r="47" spans="1:19" ht="23.1" customHeight="1" x14ac:dyDescent="0.2">
      <c r="A47" s="1131"/>
      <c r="B47" s="1139"/>
      <c r="C47" s="882" t="s">
        <v>915</v>
      </c>
      <c r="D47" s="449"/>
      <c r="E47" s="688"/>
      <c r="F47" s="399"/>
      <c r="G47" s="399"/>
      <c r="H47" s="399" t="s">
        <v>471</v>
      </c>
      <c r="I47" s="262"/>
      <c r="J47" s="399"/>
      <c r="K47" s="399"/>
      <c r="L47" s="399"/>
      <c r="M47" s="399"/>
      <c r="N47" s="399"/>
      <c r="O47" s="399"/>
      <c r="P47" s="399"/>
      <c r="Q47" s="695"/>
      <c r="R47" s="697"/>
      <c r="S47" s="677"/>
    </row>
    <row r="48" spans="1:19" ht="23.1" customHeight="1" x14ac:dyDescent="0.2">
      <c r="A48" s="1131"/>
      <c r="B48" s="1139"/>
      <c r="C48" s="882" t="s">
        <v>916</v>
      </c>
      <c r="D48" s="449"/>
      <c r="E48" s="688"/>
      <c r="F48" s="399"/>
      <c r="G48" s="399"/>
      <c r="H48" s="399" t="s">
        <v>471</v>
      </c>
      <c r="I48" s="262"/>
      <c r="J48" s="399"/>
      <c r="K48" s="399"/>
      <c r="L48" s="399"/>
      <c r="M48" s="399"/>
      <c r="N48" s="399"/>
      <c r="O48" s="399"/>
      <c r="P48" s="399"/>
      <c r="Q48" s="695"/>
      <c r="R48" s="697"/>
      <c r="S48" s="677"/>
    </row>
    <row r="49" spans="1:19" ht="22.5" customHeight="1" x14ac:dyDescent="0.2">
      <c r="A49" s="1131"/>
      <c r="B49" s="1139"/>
      <c r="C49" s="882" t="s">
        <v>905</v>
      </c>
      <c r="D49" s="449"/>
      <c r="E49" s="688"/>
      <c r="F49" s="399"/>
      <c r="G49" s="399"/>
      <c r="H49" s="399" t="s">
        <v>471</v>
      </c>
      <c r="I49" s="262"/>
      <c r="J49" s="399"/>
      <c r="K49" s="399"/>
      <c r="L49" s="399"/>
      <c r="M49" s="399"/>
      <c r="N49" s="399"/>
      <c r="O49" s="399"/>
      <c r="P49" s="262"/>
      <c r="Q49" s="695"/>
      <c r="R49" s="697"/>
      <c r="S49" s="677"/>
    </row>
    <row r="50" spans="1:19" ht="22.5" customHeight="1" x14ac:dyDescent="0.2">
      <c r="A50" s="1131"/>
      <c r="B50" s="1139"/>
      <c r="C50" s="261" t="s">
        <v>918</v>
      </c>
      <c r="D50" s="449"/>
      <c r="E50" s="688"/>
      <c r="F50" s="399"/>
      <c r="G50" s="399" t="s">
        <v>471</v>
      </c>
      <c r="H50" s="399"/>
      <c r="I50" s="262"/>
      <c r="J50" s="399"/>
      <c r="K50" s="399"/>
      <c r="L50" s="399"/>
      <c r="M50" s="399"/>
      <c r="N50" s="399"/>
      <c r="O50" s="399"/>
      <c r="P50" s="262"/>
      <c r="Q50" s="695"/>
      <c r="R50" s="697"/>
      <c r="S50" s="677"/>
    </row>
    <row r="51" spans="1:19" ht="22.5" customHeight="1" x14ac:dyDescent="0.2">
      <c r="A51" s="1131"/>
      <c r="B51" s="1139"/>
      <c r="C51" s="882" t="s">
        <v>695</v>
      </c>
      <c r="D51" s="706"/>
      <c r="E51" s="707"/>
      <c r="F51" s="262" t="s">
        <v>471</v>
      </c>
      <c r="G51" s="399"/>
      <c r="H51" s="399"/>
      <c r="I51" s="262"/>
      <c r="J51" s="399"/>
      <c r="K51" s="399"/>
      <c r="L51" s="399"/>
      <c r="M51" s="399"/>
      <c r="N51" s="399"/>
      <c r="O51" s="708"/>
      <c r="P51" s="695"/>
      <c r="Q51" s="695"/>
      <c r="R51" s="697"/>
      <c r="S51" s="677"/>
    </row>
    <row r="52" spans="1:19" ht="22.5" customHeight="1" x14ac:dyDescent="0.2">
      <c r="A52" s="1131"/>
      <c r="B52" s="1139"/>
      <c r="C52" s="261" t="s">
        <v>696</v>
      </c>
      <c r="D52" s="709"/>
      <c r="E52" s="710"/>
      <c r="F52" s="262" t="s">
        <v>471</v>
      </c>
      <c r="G52" s="262"/>
      <c r="H52" s="262"/>
      <c r="I52" s="262"/>
      <c r="J52" s="262"/>
      <c r="K52" s="262"/>
      <c r="L52" s="262"/>
      <c r="M52" s="262"/>
      <c r="N52" s="262"/>
      <c r="O52" s="711"/>
      <c r="P52" s="688"/>
      <c r="Q52" s="695"/>
      <c r="R52" s="697"/>
      <c r="S52" s="677"/>
    </row>
    <row r="53" spans="1:19" ht="22.5" customHeight="1" x14ac:dyDescent="0.2">
      <c r="A53" s="1131"/>
      <c r="B53" s="1139"/>
      <c r="C53" s="261" t="s">
        <v>796</v>
      </c>
      <c r="D53" s="449"/>
      <c r="E53" s="688"/>
      <c r="F53" s="399"/>
      <c r="G53" s="262" t="s">
        <v>471</v>
      </c>
      <c r="H53" s="399"/>
      <c r="I53" s="262"/>
      <c r="J53" s="399"/>
      <c r="K53" s="399"/>
      <c r="L53" s="399"/>
      <c r="M53" s="399"/>
      <c r="N53" s="399"/>
      <c r="O53" s="399"/>
      <c r="P53" s="399"/>
      <c r="Q53" s="695"/>
      <c r="R53" s="697"/>
      <c r="S53" s="677"/>
    </row>
    <row r="54" spans="1:19" ht="22.5" customHeight="1" x14ac:dyDescent="0.2">
      <c r="A54" s="1131"/>
      <c r="B54" s="1139"/>
      <c r="C54" s="261" t="s">
        <v>797</v>
      </c>
      <c r="D54" s="449"/>
      <c r="E54" s="688"/>
      <c r="F54" s="399"/>
      <c r="G54" s="399"/>
      <c r="H54" s="399"/>
      <c r="I54" s="262"/>
      <c r="J54" s="399"/>
      <c r="K54" s="399"/>
      <c r="L54" s="262" t="s">
        <v>471</v>
      </c>
      <c r="M54" s="262" t="s">
        <v>471</v>
      </c>
      <c r="N54" s="262" t="s">
        <v>471</v>
      </c>
      <c r="O54" s="262" t="s">
        <v>471</v>
      </c>
      <c r="P54" s="262" t="s">
        <v>471</v>
      </c>
      <c r="Q54" s="695"/>
      <c r="R54" s="697"/>
      <c r="S54" s="677"/>
    </row>
    <row r="55" spans="1:19" ht="22.5" customHeight="1" x14ac:dyDescent="0.2">
      <c r="A55" s="1131"/>
      <c r="B55" s="1139"/>
      <c r="C55" s="261" t="s">
        <v>734</v>
      </c>
      <c r="D55" s="449"/>
      <c r="E55" s="419"/>
      <c r="F55" s="262"/>
      <c r="G55" s="262"/>
      <c r="H55" s="262"/>
      <c r="I55" s="262"/>
      <c r="J55" s="262"/>
      <c r="K55" s="262"/>
      <c r="L55" s="262"/>
      <c r="M55" s="262"/>
      <c r="N55" s="262"/>
      <c r="O55" s="262" t="s">
        <v>471</v>
      </c>
      <c r="P55" s="262"/>
      <c r="Q55" s="695"/>
      <c r="R55" s="697"/>
      <c r="S55" s="677"/>
    </row>
    <row r="56" spans="1:19" ht="23.25" customHeight="1" x14ac:dyDescent="0.2">
      <c r="A56" s="1131"/>
      <c r="B56" s="1139"/>
      <c r="C56" s="261" t="s">
        <v>798</v>
      </c>
      <c r="D56" s="449"/>
      <c r="E56" s="419"/>
      <c r="F56" s="262"/>
      <c r="G56" s="262"/>
      <c r="H56" s="262" t="s">
        <v>471</v>
      </c>
      <c r="I56" s="262"/>
      <c r="J56" s="262"/>
      <c r="K56" s="262"/>
      <c r="L56" s="262"/>
      <c r="M56" s="262"/>
      <c r="N56" s="262"/>
      <c r="O56" s="262"/>
      <c r="P56" s="262"/>
      <c r="Q56" s="695"/>
      <c r="R56" s="720"/>
      <c r="S56" s="677"/>
    </row>
    <row r="57" spans="1:19" ht="23.25" customHeight="1" x14ac:dyDescent="0.2">
      <c r="A57" s="1131"/>
      <c r="B57" s="1139"/>
      <c r="C57" s="261" t="s">
        <v>697</v>
      </c>
      <c r="D57" s="449"/>
      <c r="E57" s="419"/>
      <c r="F57" s="262"/>
      <c r="G57" s="262"/>
      <c r="H57" s="262"/>
      <c r="I57" s="262"/>
      <c r="J57" s="262"/>
      <c r="K57" s="262"/>
      <c r="L57" s="262"/>
      <c r="M57" s="262" t="s">
        <v>471</v>
      </c>
      <c r="N57" s="262"/>
      <c r="O57" s="262"/>
      <c r="P57" s="262"/>
      <c r="Q57" s="419"/>
      <c r="R57" s="723"/>
      <c r="S57" s="677"/>
    </row>
    <row r="58" spans="1:19" ht="23.25" customHeight="1" x14ac:dyDescent="0.2">
      <c r="A58" s="1131"/>
      <c r="B58" s="1139"/>
      <c r="C58" s="261" t="s">
        <v>799</v>
      </c>
      <c r="D58" s="718"/>
      <c r="E58" s="695"/>
      <c r="F58" s="719"/>
      <c r="G58" s="719"/>
      <c r="H58" s="719"/>
      <c r="I58" s="719"/>
      <c r="J58" s="719"/>
      <c r="K58" s="719"/>
      <c r="L58" s="719"/>
      <c r="M58" s="719" t="s">
        <v>471</v>
      </c>
      <c r="N58" s="719"/>
      <c r="O58" s="719"/>
      <c r="P58" s="719"/>
      <c r="Q58" s="695"/>
      <c r="R58" s="720"/>
      <c r="S58" s="677"/>
    </row>
    <row r="59" spans="1:19" ht="23.25" customHeight="1" x14ac:dyDescent="0.2">
      <c r="A59" s="1131"/>
      <c r="B59" s="1139"/>
      <c r="C59" s="888" t="s">
        <v>800</v>
      </c>
      <c r="D59" s="449"/>
      <c r="E59" s="419"/>
      <c r="F59" s="262"/>
      <c r="G59" s="262"/>
      <c r="H59" s="262" t="s">
        <v>471</v>
      </c>
      <c r="I59" s="262"/>
      <c r="J59" s="262"/>
      <c r="K59" s="262"/>
      <c r="L59" s="262"/>
      <c r="M59" s="262"/>
      <c r="N59" s="262"/>
      <c r="O59" s="262"/>
      <c r="P59" s="262"/>
      <c r="Q59" s="419"/>
      <c r="R59" s="723"/>
      <c r="S59" s="677"/>
    </row>
    <row r="60" spans="1:19" ht="35.25" customHeight="1" x14ac:dyDescent="0.2">
      <c r="A60" s="1131"/>
      <c r="B60" s="1139"/>
      <c r="C60" s="687" t="s">
        <v>810</v>
      </c>
      <c r="D60" s="449"/>
      <c r="E60" s="695"/>
      <c r="F60" s="719" t="s">
        <v>471</v>
      </c>
      <c r="G60" s="719"/>
      <c r="H60" s="719"/>
      <c r="I60" s="719"/>
      <c r="J60" s="719"/>
      <c r="K60" s="719"/>
      <c r="L60" s="719"/>
      <c r="M60" s="719"/>
      <c r="N60" s="719"/>
      <c r="O60" s="719"/>
      <c r="P60" s="719"/>
      <c r="Q60" s="695"/>
      <c r="R60" s="720"/>
      <c r="S60" s="677"/>
    </row>
    <row r="61" spans="1:19" ht="23.25" customHeight="1" x14ac:dyDescent="0.2">
      <c r="A61" s="1131"/>
      <c r="B61" s="1139"/>
      <c r="C61" s="888" t="s">
        <v>698</v>
      </c>
      <c r="D61" s="419"/>
      <c r="E61" s="419"/>
      <c r="F61" s="262"/>
      <c r="G61" s="262"/>
      <c r="H61" s="262"/>
      <c r="I61" s="262"/>
      <c r="J61" s="262"/>
      <c r="K61" s="262"/>
      <c r="L61" s="262"/>
      <c r="M61" s="262"/>
      <c r="N61" s="262" t="s">
        <v>471</v>
      </c>
      <c r="O61" s="262"/>
      <c r="P61" s="262"/>
      <c r="Q61" s="419"/>
      <c r="R61" s="723"/>
      <c r="S61" s="677"/>
    </row>
    <row r="62" spans="1:19" ht="23.25" customHeight="1" x14ac:dyDescent="0.2">
      <c r="A62" s="1131"/>
      <c r="B62" s="1139"/>
      <c r="C62" s="261" t="s">
        <v>699</v>
      </c>
      <c r="D62" s="718"/>
      <c r="E62" s="695"/>
      <c r="F62" s="719"/>
      <c r="G62" s="719"/>
      <c r="H62" s="719" t="s">
        <v>471</v>
      </c>
      <c r="I62" s="719"/>
      <c r="J62" s="719"/>
      <c r="K62" s="719"/>
      <c r="L62" s="719"/>
      <c r="M62" s="719"/>
      <c r="N62" s="719"/>
      <c r="O62" s="719"/>
      <c r="P62" s="719"/>
      <c r="Q62" s="695"/>
      <c r="R62" s="720"/>
      <c r="S62" s="677"/>
    </row>
    <row r="63" spans="1:19" ht="23.25" customHeight="1" thickBot="1" x14ac:dyDescent="0.25">
      <c r="A63" s="1131"/>
      <c r="B63" s="1140"/>
      <c r="C63" s="909" t="s">
        <v>700</v>
      </c>
      <c r="D63" s="906"/>
      <c r="E63" s="688"/>
      <c r="F63" s="399"/>
      <c r="G63" s="399"/>
      <c r="H63" s="399"/>
      <c r="I63" s="399"/>
      <c r="J63" s="399"/>
      <c r="K63" s="399"/>
      <c r="L63" s="399"/>
      <c r="M63" s="399" t="s">
        <v>471</v>
      </c>
      <c r="N63" s="399"/>
      <c r="O63" s="399"/>
      <c r="P63" s="399"/>
      <c r="Q63" s="688"/>
      <c r="R63" s="910"/>
      <c r="S63" s="677"/>
    </row>
    <row r="64" spans="1:19" ht="23.25" customHeight="1" thickBot="1" x14ac:dyDescent="0.25">
      <c r="A64" s="1135"/>
      <c r="B64" s="1136"/>
      <c r="C64" s="1136"/>
      <c r="D64" s="1136"/>
      <c r="E64" s="1136"/>
      <c r="F64" s="1136"/>
      <c r="G64" s="1136"/>
      <c r="H64" s="1136"/>
      <c r="I64" s="1136"/>
      <c r="J64" s="1136"/>
      <c r="K64" s="1136"/>
      <c r="L64" s="1136"/>
      <c r="M64" s="1136"/>
      <c r="N64" s="1136"/>
      <c r="O64" s="1136"/>
      <c r="P64" s="1136"/>
      <c r="Q64" s="1136"/>
      <c r="R64" s="1137"/>
      <c r="S64" s="677"/>
    </row>
    <row r="65" spans="1:21" ht="23.25" customHeight="1" x14ac:dyDescent="0.2">
      <c r="A65" s="1132" t="s">
        <v>929</v>
      </c>
      <c r="B65" s="1138" t="s">
        <v>693</v>
      </c>
      <c r="C65" s="1027" t="s">
        <v>801</v>
      </c>
      <c r="D65" s="692"/>
      <c r="E65" s="693"/>
      <c r="F65" s="694"/>
      <c r="G65" s="694" t="s">
        <v>471</v>
      </c>
      <c r="H65" s="694"/>
      <c r="I65" s="694"/>
      <c r="J65" s="694"/>
      <c r="K65" s="694"/>
      <c r="L65" s="694"/>
      <c r="M65" s="694"/>
      <c r="N65" s="694"/>
      <c r="O65" s="694"/>
      <c r="P65" s="694"/>
      <c r="Q65" s="693"/>
      <c r="R65" s="1028"/>
      <c r="S65" s="677"/>
    </row>
    <row r="66" spans="1:21" ht="23.25" customHeight="1" x14ac:dyDescent="0.2">
      <c r="A66" s="1133"/>
      <c r="B66" s="1139"/>
      <c r="C66" s="674" t="s">
        <v>701</v>
      </c>
      <c r="D66" s="449"/>
      <c r="E66" s="419"/>
      <c r="F66" s="419" t="s">
        <v>859</v>
      </c>
      <c r="G66" s="262"/>
      <c r="H66" s="262"/>
      <c r="I66" s="262"/>
      <c r="J66" s="262"/>
      <c r="K66" s="262"/>
      <c r="L66" s="262"/>
      <c r="M66" s="262"/>
      <c r="N66" s="262"/>
      <c r="O66" s="262"/>
      <c r="P66" s="262"/>
      <c r="Q66" s="419"/>
      <c r="R66" s="723"/>
      <c r="S66" s="677"/>
      <c r="U66" s="678"/>
    </row>
    <row r="67" spans="1:21" ht="33" customHeight="1" x14ac:dyDescent="0.2">
      <c r="A67" s="1133"/>
      <c r="B67" s="1139"/>
      <c r="C67" s="736" t="s">
        <v>809</v>
      </c>
      <c r="D67" s="718"/>
      <c r="E67" s="695"/>
      <c r="F67" s="719"/>
      <c r="G67" s="719" t="s">
        <v>471</v>
      </c>
      <c r="H67" s="719"/>
      <c r="I67" s="719"/>
      <c r="J67" s="719"/>
      <c r="K67" s="719"/>
      <c r="L67" s="719"/>
      <c r="M67" s="719"/>
      <c r="N67" s="719"/>
      <c r="O67" s="695"/>
      <c r="P67" s="719"/>
      <c r="Q67" s="695"/>
      <c r="R67" s="720"/>
      <c r="S67" s="677"/>
    </row>
    <row r="68" spans="1:21" s="715" customFormat="1" ht="23.25" customHeight="1" x14ac:dyDescent="0.2">
      <c r="A68" s="1133"/>
      <c r="B68" s="1139"/>
      <c r="C68" s="687" t="s">
        <v>702</v>
      </c>
      <c r="D68" s="718"/>
      <c r="E68" s="695"/>
      <c r="F68" s="719" t="s">
        <v>471</v>
      </c>
      <c r="G68" s="719"/>
      <c r="H68" s="719"/>
      <c r="I68" s="719"/>
      <c r="J68" s="719"/>
      <c r="K68" s="719"/>
      <c r="L68" s="719"/>
      <c r="M68" s="719"/>
      <c r="N68" s="719"/>
      <c r="O68" s="695"/>
      <c r="P68" s="719"/>
      <c r="Q68" s="719"/>
      <c r="R68" s="720"/>
      <c r="S68" s="714"/>
    </row>
    <row r="69" spans="1:21" s="715" customFormat="1" ht="23.25" customHeight="1" x14ac:dyDescent="0.2">
      <c r="A69" s="1133"/>
      <c r="B69" s="1139"/>
      <c r="C69" s="687" t="s">
        <v>703</v>
      </c>
      <c r="D69" s="449"/>
      <c r="E69" s="419"/>
      <c r="F69" s="262"/>
      <c r="G69" s="262"/>
      <c r="H69" s="262"/>
      <c r="I69" s="262"/>
      <c r="J69" s="262"/>
      <c r="K69" s="262"/>
      <c r="L69" s="262"/>
      <c r="M69" s="262" t="s">
        <v>471</v>
      </c>
      <c r="N69" s="262"/>
      <c r="O69" s="419"/>
      <c r="P69" s="262"/>
      <c r="Q69" s="262"/>
      <c r="R69" s="724"/>
      <c r="S69" s="714"/>
    </row>
    <row r="70" spans="1:21" s="715" customFormat="1" ht="32.25" customHeight="1" x14ac:dyDescent="0.2">
      <c r="A70" s="1133"/>
      <c r="B70" s="1139"/>
      <c r="C70" s="887" t="s">
        <v>704</v>
      </c>
      <c r="D70" s="718"/>
      <c r="E70" s="695"/>
      <c r="F70" s="719"/>
      <c r="G70" s="719"/>
      <c r="H70" s="719"/>
      <c r="I70" s="719"/>
      <c r="J70" s="719"/>
      <c r="K70" s="719"/>
      <c r="L70" s="719"/>
      <c r="M70" s="719"/>
      <c r="N70" s="719" t="s">
        <v>472</v>
      </c>
      <c r="O70" s="695"/>
      <c r="P70" s="719"/>
      <c r="Q70" s="719"/>
      <c r="R70" s="720"/>
      <c r="S70" s="714"/>
    </row>
    <row r="71" spans="1:21" s="715" customFormat="1" ht="38.25" customHeight="1" x14ac:dyDescent="0.2">
      <c r="A71" s="1133"/>
      <c r="B71" s="1139"/>
      <c r="C71" s="887" t="s">
        <v>705</v>
      </c>
      <c r="D71" s="449"/>
      <c r="E71" s="419"/>
      <c r="F71" s="262"/>
      <c r="G71" s="262"/>
      <c r="H71" s="262"/>
      <c r="I71" s="262"/>
      <c r="J71" s="262"/>
      <c r="K71" s="262"/>
      <c r="L71" s="262"/>
      <c r="M71" s="262"/>
      <c r="N71" s="262" t="s">
        <v>472</v>
      </c>
      <c r="O71" s="262"/>
      <c r="P71" s="262"/>
      <c r="Q71" s="262"/>
      <c r="R71" s="724"/>
      <c r="S71" s="714"/>
    </row>
    <row r="72" spans="1:21" s="715" customFormat="1" ht="41.25" customHeight="1" x14ac:dyDescent="0.2">
      <c r="A72" s="1133"/>
      <c r="B72" s="1139"/>
      <c r="C72" s="887" t="s">
        <v>802</v>
      </c>
      <c r="D72" s="718"/>
      <c r="E72" s="695"/>
      <c r="F72" s="719"/>
      <c r="G72" s="719"/>
      <c r="H72" s="719"/>
      <c r="I72" s="719"/>
      <c r="J72" s="719"/>
      <c r="K72" s="719"/>
      <c r="L72" s="719"/>
      <c r="M72" s="719"/>
      <c r="N72" s="719"/>
      <c r="O72" s="719" t="s">
        <v>472</v>
      </c>
      <c r="P72" s="719"/>
      <c r="Q72" s="722"/>
      <c r="R72" s="721"/>
      <c r="S72" s="714"/>
    </row>
    <row r="73" spans="1:21" s="715" customFormat="1" ht="41.25" customHeight="1" x14ac:dyDescent="0.2">
      <c r="A73" s="1133"/>
      <c r="B73" s="1139"/>
      <c r="C73" s="1031" t="s">
        <v>962</v>
      </c>
      <c r="D73" s="1032"/>
      <c r="E73" s="1033"/>
      <c r="F73" s="1034"/>
      <c r="G73" s="1034"/>
      <c r="H73" s="1034"/>
      <c r="I73" s="1034"/>
      <c r="J73" s="1034"/>
      <c r="K73" s="1034"/>
      <c r="L73" s="1034"/>
      <c r="M73" s="1034"/>
      <c r="N73" s="1034"/>
      <c r="O73" s="1035" t="s">
        <v>472</v>
      </c>
      <c r="P73" s="1034"/>
      <c r="Q73" s="1034"/>
      <c r="R73" s="1036"/>
      <c r="S73" s="714"/>
    </row>
    <row r="74" spans="1:21" s="715" customFormat="1" ht="23.25" customHeight="1" x14ac:dyDescent="0.2">
      <c r="A74" s="1133"/>
      <c r="B74" s="1139"/>
      <c r="C74" s="687" t="s">
        <v>706</v>
      </c>
      <c r="D74" s="449"/>
      <c r="E74" s="419"/>
      <c r="F74" s="262"/>
      <c r="G74" s="262"/>
      <c r="H74" s="262"/>
      <c r="I74" s="262"/>
      <c r="J74" s="262"/>
      <c r="K74" s="262"/>
      <c r="L74" s="262"/>
      <c r="M74" s="262"/>
      <c r="N74" s="262"/>
      <c r="O74" s="419" t="s">
        <v>690</v>
      </c>
      <c r="P74" s="262"/>
      <c r="Q74" s="262"/>
      <c r="R74" s="724"/>
      <c r="S74" s="714"/>
    </row>
    <row r="75" spans="1:21" s="715" customFormat="1" ht="35.25" customHeight="1" x14ac:dyDescent="0.2">
      <c r="A75" s="1133"/>
      <c r="B75" s="1139"/>
      <c r="C75" s="1031" t="s">
        <v>963</v>
      </c>
      <c r="D75" s="1037"/>
      <c r="E75" s="1038"/>
      <c r="F75" s="1035"/>
      <c r="G75" s="1035"/>
      <c r="H75" s="1035"/>
      <c r="I75" s="1035"/>
      <c r="J75" s="1035"/>
      <c r="K75" s="1035"/>
      <c r="L75" s="1035"/>
      <c r="M75" s="1035"/>
      <c r="N75" s="1035"/>
      <c r="O75" s="1038"/>
      <c r="P75" s="1035" t="s">
        <v>472</v>
      </c>
      <c r="Q75" s="1035"/>
      <c r="R75" s="1039"/>
      <c r="S75" s="714"/>
    </row>
    <row r="76" spans="1:21" s="715" customFormat="1" ht="35.25" customHeight="1" x14ac:dyDescent="0.2">
      <c r="A76" s="1133"/>
      <c r="B76" s="1139"/>
      <c r="C76" s="1031" t="s">
        <v>964</v>
      </c>
      <c r="D76" s="1037"/>
      <c r="E76" s="1038"/>
      <c r="F76" s="1035"/>
      <c r="G76" s="1035"/>
      <c r="H76" s="1035"/>
      <c r="I76" s="1035"/>
      <c r="J76" s="1035"/>
      <c r="K76" s="1035"/>
      <c r="L76" s="1035"/>
      <c r="M76" s="1035"/>
      <c r="N76" s="1035"/>
      <c r="O76" s="1038"/>
      <c r="P76" s="1033" t="s">
        <v>690</v>
      </c>
      <c r="Q76" s="1035"/>
      <c r="R76" s="1039"/>
      <c r="S76" s="714"/>
    </row>
    <row r="77" spans="1:21" s="715" customFormat="1" ht="26.4" x14ac:dyDescent="0.2">
      <c r="A77" s="1133"/>
      <c r="B77" s="1139"/>
      <c r="C77" s="716" t="s">
        <v>707</v>
      </c>
      <c r="D77" s="449"/>
      <c r="E77" s="419"/>
      <c r="F77" s="262"/>
      <c r="G77" s="262"/>
      <c r="H77" s="262"/>
      <c r="I77" s="262"/>
      <c r="J77" s="262"/>
      <c r="K77" s="262"/>
      <c r="L77" s="262"/>
      <c r="M77" s="262"/>
      <c r="N77" s="262"/>
      <c r="O77" s="419"/>
      <c r="P77" s="262"/>
      <c r="Q77" s="262" t="s">
        <v>472</v>
      </c>
      <c r="R77" s="724"/>
      <c r="S77" s="714"/>
    </row>
    <row r="78" spans="1:21" s="715" customFormat="1" ht="23.25" customHeight="1" x14ac:dyDescent="0.2">
      <c r="A78" s="1133"/>
      <c r="B78" s="1139"/>
      <c r="C78" s="687" t="s">
        <v>708</v>
      </c>
      <c r="D78" s="718"/>
      <c r="E78" s="695"/>
      <c r="F78" s="719"/>
      <c r="G78" s="719"/>
      <c r="H78" s="719"/>
      <c r="I78" s="719"/>
      <c r="J78" s="719"/>
      <c r="K78" s="719"/>
      <c r="L78" s="719"/>
      <c r="M78" s="719"/>
      <c r="N78" s="719"/>
      <c r="O78" s="695"/>
      <c r="P78" s="719"/>
      <c r="Q78" s="719" t="s">
        <v>471</v>
      </c>
      <c r="R78" s="721"/>
      <c r="S78" s="714"/>
    </row>
    <row r="79" spans="1:21" s="715" customFormat="1" ht="23.25" customHeight="1" x14ac:dyDescent="0.2">
      <c r="A79" s="1133"/>
      <c r="B79" s="1139"/>
      <c r="C79" s="687" t="s">
        <v>709</v>
      </c>
      <c r="D79" s="449"/>
      <c r="E79" s="419"/>
      <c r="F79" s="262"/>
      <c r="G79" s="262"/>
      <c r="H79" s="262"/>
      <c r="I79" s="262"/>
      <c r="J79" s="262"/>
      <c r="K79" s="262"/>
      <c r="L79" s="262"/>
      <c r="M79" s="262"/>
      <c r="N79" s="262"/>
      <c r="O79" s="419"/>
      <c r="P79" s="262"/>
      <c r="Q79" s="262" t="s">
        <v>471</v>
      </c>
      <c r="R79" s="724"/>
      <c r="S79" s="714"/>
    </row>
    <row r="80" spans="1:21" s="715" customFormat="1" ht="23.25" customHeight="1" x14ac:dyDescent="0.2">
      <c r="A80" s="1133"/>
      <c r="B80" s="1139"/>
      <c r="C80" s="687" t="s">
        <v>710</v>
      </c>
      <c r="D80" s="718"/>
      <c r="E80" s="695"/>
      <c r="F80" s="719"/>
      <c r="G80" s="719"/>
      <c r="H80" s="719"/>
      <c r="I80" s="719"/>
      <c r="J80" s="719"/>
      <c r="K80" s="719"/>
      <c r="L80" s="719"/>
      <c r="M80" s="719"/>
      <c r="N80" s="719"/>
      <c r="O80" s="695"/>
      <c r="P80" s="719"/>
      <c r="Q80" s="719" t="s">
        <v>471</v>
      </c>
      <c r="R80" s="721"/>
      <c r="S80" s="714"/>
    </row>
    <row r="81" spans="1:19" s="715" customFormat="1" ht="23.25" customHeight="1" x14ac:dyDescent="0.2">
      <c r="A81" s="1133"/>
      <c r="B81" s="1139"/>
      <c r="C81" s="687" t="s">
        <v>804</v>
      </c>
      <c r="D81" s="449"/>
      <c r="E81" s="419"/>
      <c r="F81" s="262"/>
      <c r="G81" s="262"/>
      <c r="H81" s="419" t="s">
        <v>690</v>
      </c>
      <c r="I81" s="262"/>
      <c r="J81" s="262"/>
      <c r="K81" s="262"/>
      <c r="L81" s="419"/>
      <c r="M81" s="419" t="s">
        <v>690</v>
      </c>
      <c r="N81" s="262"/>
      <c r="O81" s="419"/>
      <c r="P81" s="262"/>
      <c r="Q81" s="262"/>
      <c r="R81" s="724"/>
      <c r="S81" s="714"/>
    </row>
    <row r="82" spans="1:19" s="715" customFormat="1" ht="23.25" customHeight="1" x14ac:dyDescent="0.2">
      <c r="A82" s="1133"/>
      <c r="B82" s="1139"/>
      <c r="C82" s="888" t="s">
        <v>803</v>
      </c>
      <c r="D82" s="449"/>
      <c r="E82" s="695"/>
      <c r="F82" s="719"/>
      <c r="G82" s="719"/>
      <c r="H82" s="695" t="s">
        <v>690</v>
      </c>
      <c r="I82" s="719"/>
      <c r="J82" s="719"/>
      <c r="K82" s="719"/>
      <c r="L82" s="695"/>
      <c r="M82" s="695" t="s">
        <v>690</v>
      </c>
      <c r="N82" s="719"/>
      <c r="O82" s="695"/>
      <c r="P82" s="719"/>
      <c r="Q82" s="719"/>
      <c r="R82" s="721"/>
      <c r="S82" s="714"/>
    </row>
    <row r="83" spans="1:19" s="715" customFormat="1" ht="23.25" customHeight="1" x14ac:dyDescent="0.2">
      <c r="A83" s="1133"/>
      <c r="B83" s="1139"/>
      <c r="C83" s="687" t="s">
        <v>711</v>
      </c>
      <c r="D83" s="449"/>
      <c r="E83" s="419"/>
      <c r="F83" s="262"/>
      <c r="G83" s="262"/>
      <c r="H83" s="262"/>
      <c r="I83" s="262"/>
      <c r="J83" s="262"/>
      <c r="K83" s="262"/>
      <c r="L83" s="419" t="s">
        <v>690</v>
      </c>
      <c r="M83" s="419" t="s">
        <v>690</v>
      </c>
      <c r="N83" s="419" t="s">
        <v>690</v>
      </c>
      <c r="O83" s="419" t="s">
        <v>690</v>
      </c>
      <c r="P83" s="419" t="s">
        <v>690</v>
      </c>
      <c r="Q83" s="262"/>
      <c r="R83" s="724"/>
      <c r="S83" s="714"/>
    </row>
    <row r="84" spans="1:19" s="715" customFormat="1" ht="23.25" customHeight="1" x14ac:dyDescent="0.2">
      <c r="A84" s="1133"/>
      <c r="B84" s="1139"/>
      <c r="C84" s="687" t="s">
        <v>712</v>
      </c>
      <c r="D84" s="718"/>
      <c r="E84" s="695"/>
      <c r="F84" s="719"/>
      <c r="G84" s="719"/>
      <c r="H84" s="695" t="s">
        <v>471</v>
      </c>
      <c r="I84" s="719"/>
      <c r="J84" s="719"/>
      <c r="K84" s="719"/>
      <c r="L84" s="719"/>
      <c r="M84" s="719"/>
      <c r="N84" s="719"/>
      <c r="O84" s="695"/>
      <c r="P84" s="719"/>
      <c r="Q84" s="719"/>
      <c r="R84" s="721"/>
      <c r="S84" s="714"/>
    </row>
    <row r="85" spans="1:19" s="715" customFormat="1" ht="32.25" customHeight="1" x14ac:dyDescent="0.2">
      <c r="A85" s="1133"/>
      <c r="B85" s="1139"/>
      <c r="C85" s="889" t="s">
        <v>912</v>
      </c>
      <c r="D85" s="1019"/>
      <c r="E85" s="1023"/>
      <c r="F85" s="1021"/>
      <c r="G85" s="1021"/>
      <c r="H85" s="1021"/>
      <c r="I85" s="1023" t="s">
        <v>471</v>
      </c>
      <c r="J85" s="1023"/>
      <c r="K85" s="1021"/>
      <c r="L85" s="1021"/>
      <c r="M85" s="1021"/>
      <c r="N85" s="1021"/>
      <c r="O85" s="1023"/>
      <c r="P85" s="1021"/>
      <c r="Q85" s="1021"/>
      <c r="R85" s="1025"/>
      <c r="S85" s="714"/>
    </row>
    <row r="86" spans="1:19" s="715" customFormat="1" ht="32.25" customHeight="1" x14ac:dyDescent="0.2">
      <c r="A86" s="1133"/>
      <c r="B86" s="1139"/>
      <c r="C86" s="883" t="s">
        <v>814</v>
      </c>
      <c r="D86" s="858"/>
      <c r="E86" s="788"/>
      <c r="F86" s="788"/>
      <c r="G86" s="788"/>
      <c r="H86" s="788"/>
      <c r="I86" s="858"/>
      <c r="J86" s="858"/>
      <c r="K86" s="788"/>
      <c r="L86" s="788"/>
      <c r="M86" s="788"/>
      <c r="N86" s="788"/>
      <c r="O86" s="858"/>
      <c r="P86" s="788"/>
      <c r="Q86" s="399" t="s">
        <v>815</v>
      </c>
      <c r="R86" s="886"/>
      <c r="S86" s="674"/>
    </row>
    <row r="87" spans="1:19" s="715" customFormat="1" ht="32.25" customHeight="1" x14ac:dyDescent="0.2">
      <c r="A87" s="1133"/>
      <c r="B87" s="1139"/>
      <c r="C87" s="887" t="s">
        <v>907</v>
      </c>
      <c r="D87" s="863"/>
      <c r="E87" s="862"/>
      <c r="F87" s="865"/>
      <c r="G87" s="695"/>
      <c r="H87" s="719"/>
      <c r="I87" s="695" t="s">
        <v>471</v>
      </c>
      <c r="J87" s="1023" t="s">
        <v>471</v>
      </c>
      <c r="K87" s="1021"/>
      <c r="L87" s="719"/>
      <c r="M87" s="719"/>
      <c r="N87" s="1021"/>
      <c r="O87" s="695"/>
      <c r="P87" s="1021"/>
      <c r="Q87" s="399"/>
      <c r="R87" s="861" t="s">
        <v>471</v>
      </c>
      <c r="S87" s="674"/>
    </row>
    <row r="88" spans="1:19" s="715" customFormat="1" ht="32.25" customHeight="1" x14ac:dyDescent="0.2">
      <c r="A88" s="1133"/>
      <c r="B88" s="1139"/>
      <c r="C88" s="890" t="s">
        <v>908</v>
      </c>
      <c r="D88" s="863"/>
      <c r="E88" s="858"/>
      <c r="F88" s="788"/>
      <c r="G88" s="695"/>
      <c r="H88" s="695" t="s">
        <v>471</v>
      </c>
      <c r="I88" s="697"/>
      <c r="J88" s="788"/>
      <c r="K88" s="866"/>
      <c r="L88" s="262"/>
      <c r="M88" s="719"/>
      <c r="N88" s="788"/>
      <c r="O88" s="262"/>
      <c r="P88" s="788"/>
      <c r="Q88" s="262"/>
      <c r="R88" s="867"/>
      <c r="S88" s="674"/>
    </row>
    <row r="89" spans="1:19" s="715" customFormat="1" ht="32.25" customHeight="1" x14ac:dyDescent="0.2">
      <c r="A89" s="1133"/>
      <c r="B89" s="1139"/>
      <c r="C89" s="716" t="s">
        <v>909</v>
      </c>
      <c r="D89" s="864"/>
      <c r="E89" s="860"/>
      <c r="F89" s="859"/>
      <c r="G89" s="860"/>
      <c r="H89" s="860" t="s">
        <v>471</v>
      </c>
      <c r="I89" s="860"/>
      <c r="J89" s="860"/>
      <c r="K89" s="859"/>
      <c r="L89" s="859"/>
      <c r="M89" s="859"/>
      <c r="N89" s="859"/>
      <c r="O89" s="859"/>
      <c r="P89" s="859"/>
      <c r="Q89" s="262"/>
      <c r="R89" s="868"/>
      <c r="S89" s="674"/>
    </row>
    <row r="90" spans="1:19" s="715" customFormat="1" ht="32.25" customHeight="1" x14ac:dyDescent="0.2">
      <c r="A90" s="1133"/>
      <c r="B90" s="1139"/>
      <c r="C90" s="891" t="s">
        <v>910</v>
      </c>
      <c r="D90" s="1019"/>
      <c r="E90" s="698"/>
      <c r="F90" s="698"/>
      <c r="G90" s="719"/>
      <c r="H90" s="719"/>
      <c r="I90" s="695" t="s">
        <v>471</v>
      </c>
      <c r="J90" s="695" t="s">
        <v>471</v>
      </c>
      <c r="K90" s="1021"/>
      <c r="L90" s="719"/>
      <c r="M90" s="719"/>
      <c r="N90" s="698"/>
      <c r="O90" s="695"/>
      <c r="P90" s="698"/>
      <c r="Q90" s="1023"/>
      <c r="R90" s="885" t="s">
        <v>471</v>
      </c>
      <c r="S90" s="674"/>
    </row>
    <row r="91" spans="1:19" s="715" customFormat="1" ht="32.25" customHeight="1" x14ac:dyDescent="0.2">
      <c r="A91" s="1133"/>
      <c r="B91" s="1139"/>
      <c r="C91" s="716" t="s">
        <v>921</v>
      </c>
      <c r="D91" s="892"/>
      <c r="E91" s="787"/>
      <c r="F91" s="787"/>
      <c r="G91" s="719" t="s">
        <v>986</v>
      </c>
      <c r="H91" s="695"/>
      <c r="I91" s="695"/>
      <c r="J91" s="695"/>
      <c r="K91" s="399"/>
      <c r="L91" s="719"/>
      <c r="M91" s="719"/>
      <c r="N91" s="787"/>
      <c r="O91" s="695"/>
      <c r="P91" s="1021"/>
      <c r="Q91" s="399"/>
      <c r="R91" s="893"/>
      <c r="S91" s="674"/>
    </row>
    <row r="92" spans="1:19" s="715" customFormat="1" ht="32.25" customHeight="1" x14ac:dyDescent="0.2">
      <c r="A92" s="1133"/>
      <c r="B92" s="1139"/>
      <c r="C92" s="716" t="s">
        <v>922</v>
      </c>
      <c r="D92" s="907"/>
      <c r="E92" s="698"/>
      <c r="F92" s="1021"/>
      <c r="G92" s="719"/>
      <c r="H92" s="695"/>
      <c r="I92" s="695"/>
      <c r="J92" s="695"/>
      <c r="K92" s="698" t="s">
        <v>471</v>
      </c>
      <c r="L92" s="719"/>
      <c r="M92" s="719"/>
      <c r="N92" s="698"/>
      <c r="O92" s="695"/>
      <c r="P92" s="698"/>
      <c r="Q92" s="698"/>
      <c r="R92" s="699"/>
      <c r="S92" s="674"/>
    </row>
    <row r="93" spans="1:19" s="715" customFormat="1" ht="32.25" customHeight="1" thickBot="1" x14ac:dyDescent="0.25">
      <c r="A93" s="1134"/>
      <c r="B93" s="1140"/>
      <c r="C93" s="1029" t="s">
        <v>927</v>
      </c>
      <c r="D93" s="1020"/>
      <c r="E93" s="1022"/>
      <c r="F93" s="884"/>
      <c r="G93" s="1022"/>
      <c r="H93" s="1024"/>
      <c r="I93" s="1024"/>
      <c r="J93" s="1024"/>
      <c r="K93" s="1022"/>
      <c r="L93" s="1022"/>
      <c r="M93" s="1022"/>
      <c r="N93" s="1022"/>
      <c r="O93" s="869"/>
      <c r="P93" s="884" t="s">
        <v>471</v>
      </c>
      <c r="Q93" s="884"/>
      <c r="R93" s="1030"/>
      <c r="S93" s="674"/>
    </row>
    <row r="94" spans="1:19" ht="23.25" customHeight="1" thickBot="1" x14ac:dyDescent="0.25">
      <c r="A94" s="1123" t="s">
        <v>990</v>
      </c>
      <c r="B94" s="1124"/>
      <c r="C94" s="1124"/>
      <c r="D94" s="1124"/>
      <c r="E94" s="1124"/>
      <c r="F94" s="1124"/>
      <c r="G94" s="1124"/>
      <c r="H94" s="1124"/>
      <c r="I94" s="1124"/>
      <c r="J94" s="1124"/>
      <c r="K94" s="1124"/>
      <c r="L94" s="1124"/>
      <c r="M94" s="1124"/>
      <c r="N94" s="1124"/>
      <c r="O94" s="1124"/>
      <c r="P94" s="1124"/>
      <c r="Q94" s="1026"/>
      <c r="R94" s="1026"/>
    </row>
    <row r="95" spans="1:19" ht="18" customHeight="1" x14ac:dyDescent="0.2">
      <c r="A95" s="1125" t="s">
        <v>991</v>
      </c>
      <c r="B95" s="1109" t="s">
        <v>303</v>
      </c>
      <c r="C95" s="1111" t="s">
        <v>304</v>
      </c>
      <c r="D95" s="1113" t="s">
        <v>116</v>
      </c>
      <c r="E95" s="1158" t="s">
        <v>305</v>
      </c>
      <c r="F95" s="1106" t="s">
        <v>306</v>
      </c>
      <c r="G95" s="1106" t="s">
        <v>313</v>
      </c>
      <c r="H95" s="1106" t="s">
        <v>332</v>
      </c>
      <c r="I95" s="1106" t="s">
        <v>713</v>
      </c>
      <c r="J95" s="1106" t="s">
        <v>911</v>
      </c>
      <c r="K95" s="1106" t="s">
        <v>333</v>
      </c>
      <c r="L95" s="1106" t="s">
        <v>334</v>
      </c>
      <c r="M95" s="1106" t="s">
        <v>335</v>
      </c>
      <c r="N95" s="1106" t="s">
        <v>336</v>
      </c>
      <c r="O95" s="1106" t="s">
        <v>337</v>
      </c>
      <c r="P95" s="1146" t="s">
        <v>338</v>
      </c>
      <c r="Q95" s="1106" t="s">
        <v>714</v>
      </c>
      <c r="R95" s="1146" t="s">
        <v>715</v>
      </c>
      <c r="S95" s="677"/>
    </row>
    <row r="96" spans="1:19" ht="10.5" customHeight="1" x14ac:dyDescent="0.2">
      <c r="A96" s="1126"/>
      <c r="B96" s="1110"/>
      <c r="C96" s="1112"/>
      <c r="D96" s="1114"/>
      <c r="E96" s="1159"/>
      <c r="F96" s="1107"/>
      <c r="G96" s="1107"/>
      <c r="H96" s="1107"/>
      <c r="I96" s="1107"/>
      <c r="J96" s="1107"/>
      <c r="K96" s="1107"/>
      <c r="L96" s="1107"/>
      <c r="M96" s="1107"/>
      <c r="N96" s="1107"/>
      <c r="O96" s="1107"/>
      <c r="P96" s="1147"/>
      <c r="Q96" s="1107"/>
      <c r="R96" s="1147"/>
      <c r="S96" s="677"/>
    </row>
    <row r="97" spans="1:19" ht="12.75" customHeight="1" thickBot="1" x14ac:dyDescent="0.25">
      <c r="A97" s="1126"/>
      <c r="B97" s="1110"/>
      <c r="C97" s="1112"/>
      <c r="D97" s="1115"/>
      <c r="E97" s="1160"/>
      <c r="F97" s="1108"/>
      <c r="G97" s="1108"/>
      <c r="H97" s="1108"/>
      <c r="I97" s="1108"/>
      <c r="J97" s="1108"/>
      <c r="K97" s="1108"/>
      <c r="L97" s="1108"/>
      <c r="M97" s="1108"/>
      <c r="N97" s="1108"/>
      <c r="O97" s="1108"/>
      <c r="P97" s="1148"/>
      <c r="Q97" s="1108"/>
      <c r="R97" s="1148"/>
      <c r="S97" s="677"/>
    </row>
    <row r="98" spans="1:19" ht="18" customHeight="1" x14ac:dyDescent="0.2">
      <c r="A98" s="1126"/>
      <c r="B98" s="1149" t="s">
        <v>142</v>
      </c>
      <c r="C98" s="1149" t="s">
        <v>1014</v>
      </c>
      <c r="D98" s="1152" t="s">
        <v>471</v>
      </c>
      <c r="E98" s="1144" t="s">
        <v>471</v>
      </c>
      <c r="F98" s="1128" t="s">
        <v>471</v>
      </c>
      <c r="G98" s="1128" t="s">
        <v>471</v>
      </c>
      <c r="H98" s="1128" t="s">
        <v>471</v>
      </c>
      <c r="I98" s="1128"/>
      <c r="J98" s="673"/>
      <c r="K98" s="1144" t="s">
        <v>471</v>
      </c>
      <c r="L98" s="1128" t="s">
        <v>471</v>
      </c>
      <c r="M98" s="1144" t="s">
        <v>471</v>
      </c>
      <c r="N98" s="1128" t="s">
        <v>471</v>
      </c>
      <c r="O98" s="1144" t="s">
        <v>471</v>
      </c>
      <c r="P98" s="1154" t="s">
        <v>471</v>
      </c>
      <c r="Q98" s="1157"/>
      <c r="R98" s="1141"/>
    </row>
    <row r="99" spans="1:19" ht="11.25" customHeight="1" x14ac:dyDescent="0.2">
      <c r="A99" s="1126"/>
      <c r="B99" s="1150"/>
      <c r="C99" s="1150"/>
      <c r="D99" s="1152"/>
      <c r="E99" s="1144"/>
      <c r="F99" s="1128"/>
      <c r="G99" s="1128"/>
      <c r="H99" s="1128"/>
      <c r="I99" s="1128"/>
      <c r="J99" s="673"/>
      <c r="K99" s="1144"/>
      <c r="L99" s="1128"/>
      <c r="M99" s="1144"/>
      <c r="N99" s="1128"/>
      <c r="O99" s="1144"/>
      <c r="P99" s="1155"/>
      <c r="Q99" s="1144"/>
      <c r="R99" s="1142"/>
      <c r="S99" s="678"/>
    </row>
    <row r="100" spans="1:19" ht="2.25" customHeight="1" thickBot="1" x14ac:dyDescent="0.25">
      <c r="A100" s="1127"/>
      <c r="B100" s="1151"/>
      <c r="C100" s="1151"/>
      <c r="D100" s="1153"/>
      <c r="E100" s="1145"/>
      <c r="F100" s="1129"/>
      <c r="G100" s="1129"/>
      <c r="H100" s="1129"/>
      <c r="I100" s="1129"/>
      <c r="J100" s="857"/>
      <c r="K100" s="1145"/>
      <c r="L100" s="1129"/>
      <c r="M100" s="1145"/>
      <c r="N100" s="1129"/>
      <c r="O100" s="1145"/>
      <c r="P100" s="1156"/>
      <c r="Q100" s="1145"/>
      <c r="R100" s="1143"/>
    </row>
    <row r="101" spans="1:19" ht="3" customHeight="1" x14ac:dyDescent="0.2">
      <c r="P101" s="713"/>
    </row>
    <row r="102" spans="1:19" x14ac:dyDescent="0.2">
      <c r="B102" s="263" t="s">
        <v>117</v>
      </c>
      <c r="N102" s="678"/>
      <c r="O102" s="678"/>
      <c r="P102" s="678"/>
      <c r="Q102" s="678"/>
      <c r="R102" s="678"/>
    </row>
    <row r="103" spans="1:19" x14ac:dyDescent="0.2">
      <c r="B103" s="263" t="s">
        <v>716</v>
      </c>
      <c r="N103" s="870"/>
      <c r="O103" s="678"/>
      <c r="P103" s="678"/>
    </row>
    <row r="104" spans="1:19" x14ac:dyDescent="0.2">
      <c r="N104" s="870"/>
      <c r="O104" s="678"/>
      <c r="P104" s="678"/>
    </row>
    <row r="109" spans="1:19" x14ac:dyDescent="0.2">
      <c r="C109" s="678"/>
    </row>
  </sheetData>
  <sheetProtection algorithmName="SHA-512" hashValue="dkzlgqlRhW9LsXv+TGRkSWMyUICc7CzssI6H/W9k/oSD7VdUJvVGIlnT8XeO6Qo1zqOXgKnVgla2+dGQkuwgyw==" saltValue="h0c/YDrl+syWgACbhWt20Q==" spinCount="100000" sheet="1" objects="1" scenarios="1"/>
  <mergeCells count="60">
    <mergeCell ref="B98:B100"/>
    <mergeCell ref="C98:C100"/>
    <mergeCell ref="D98:D100"/>
    <mergeCell ref="E98:E100"/>
    <mergeCell ref="Q95:Q97"/>
    <mergeCell ref="G98:G100"/>
    <mergeCell ref="H98:H100"/>
    <mergeCell ref="I98:I100"/>
    <mergeCell ref="K98:K100"/>
    <mergeCell ref="L98:L100"/>
    <mergeCell ref="N98:N100"/>
    <mergeCell ref="O98:O100"/>
    <mergeCell ref="P98:P100"/>
    <mergeCell ref="Q98:Q100"/>
    <mergeCell ref="M95:M97"/>
    <mergeCell ref="E95:E97"/>
    <mergeCell ref="R95:R97"/>
    <mergeCell ref="J95:J97"/>
    <mergeCell ref="N95:N97"/>
    <mergeCell ref="O95:O97"/>
    <mergeCell ref="P95:P97"/>
    <mergeCell ref="H95:H97"/>
    <mergeCell ref="I95:I97"/>
    <mergeCell ref="K95:K97"/>
    <mergeCell ref="L95:L97"/>
    <mergeCell ref="A26:P26"/>
    <mergeCell ref="A94:P94"/>
    <mergeCell ref="A95:A100"/>
    <mergeCell ref="F95:F97"/>
    <mergeCell ref="F98:F100"/>
    <mergeCell ref="A27:A63"/>
    <mergeCell ref="A65:A93"/>
    <mergeCell ref="A64:R64"/>
    <mergeCell ref="B27:B63"/>
    <mergeCell ref="B65:B93"/>
    <mergeCell ref="R98:R100"/>
    <mergeCell ref="M98:M100"/>
    <mergeCell ref="G95:G97"/>
    <mergeCell ref="B95:B97"/>
    <mergeCell ref="C95:C97"/>
    <mergeCell ref="D95:D97"/>
    <mergeCell ref="A6:A25"/>
    <mergeCell ref="B6:B25"/>
    <mergeCell ref="K3:K5"/>
    <mergeCell ref="Q3:Q5"/>
    <mergeCell ref="R3:R5"/>
    <mergeCell ref="N3:N5"/>
    <mergeCell ref="L3:L5"/>
    <mergeCell ref="O3:O5"/>
    <mergeCell ref="P3:P5"/>
    <mergeCell ref="M3:M5"/>
    <mergeCell ref="B3:B5"/>
    <mergeCell ref="C3:C5"/>
    <mergeCell ref="D3:D5"/>
    <mergeCell ref="G3:G5"/>
    <mergeCell ref="J3:J5"/>
    <mergeCell ref="E3:E5"/>
    <mergeCell ref="F3:F5"/>
    <mergeCell ref="H3:H5"/>
    <mergeCell ref="I3:I5"/>
  </mergeCells>
  <phoneticPr fontId="5"/>
  <pageMargins left="0.43307086614173229" right="0.19685039370078741" top="0.51181102362204722" bottom="0.23622047244094491" header="0.15748031496062992" footer="0.15748031496062992"/>
  <pageSetup paperSize="9" scale="45" orientation="portrait" r:id="rId1"/>
  <headerFooter alignWithMargins="0"/>
  <rowBreaks count="1" manualBreakCount="1">
    <brk id="26" max="18" man="1"/>
  </rowBreaks>
  <colBreaks count="1" manualBreakCount="1">
    <brk id="20" max="72"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B1:AZ51"/>
  <sheetViews>
    <sheetView showGridLines="0" view="pageBreakPreview" zoomScale="75" zoomScaleNormal="80" zoomScaleSheetLayoutView="75" workbookViewId="0">
      <selection activeCell="B2" sqref="B2:AM2"/>
    </sheetView>
  </sheetViews>
  <sheetFormatPr defaultColWidth="9" defaultRowHeight="21" customHeight="1" x14ac:dyDescent="0.2"/>
  <cols>
    <col min="1" max="1" width="4.33203125" style="213" customWidth="1"/>
    <col min="2" max="2" width="2.6640625" style="214" customWidth="1"/>
    <col min="3" max="9" width="2.6640625" style="213" customWidth="1"/>
    <col min="10" max="10" width="3.21875" style="213" customWidth="1"/>
    <col min="11" max="14" width="2.6640625" style="213" customWidth="1"/>
    <col min="15" max="15" width="17.33203125" style="213" customWidth="1"/>
    <col min="16" max="24" width="2.6640625" style="213" customWidth="1"/>
    <col min="25" max="25" width="3.109375" style="213" customWidth="1"/>
    <col min="26" max="28" width="2.6640625" style="213" customWidth="1"/>
    <col min="29" max="29" width="2.77734375" style="213" customWidth="1"/>
    <col min="30" max="43" width="2.6640625" style="213" customWidth="1"/>
    <col min="44" max="49" width="2.6640625" style="213" hidden="1" customWidth="1"/>
    <col min="50" max="52" width="9" style="213" hidden="1" customWidth="1"/>
    <col min="53" max="16384" width="9" style="213"/>
  </cols>
  <sheetData>
    <row r="1" spans="2:46" ht="21" customHeight="1" x14ac:dyDescent="0.2">
      <c r="B1" s="1272"/>
      <c r="C1" s="1273"/>
      <c r="D1" s="1273"/>
      <c r="E1" s="1273"/>
      <c r="F1" s="1273"/>
      <c r="G1" s="1273"/>
      <c r="H1" s="1273"/>
      <c r="I1" s="1273"/>
      <c r="J1" s="1273"/>
      <c r="K1" s="1273"/>
      <c r="L1" s="1273"/>
      <c r="M1" s="1273"/>
      <c r="N1" s="1273"/>
      <c r="O1" s="1273"/>
      <c r="P1" s="1273"/>
      <c r="Q1" s="1273"/>
      <c r="R1" s="1273"/>
      <c r="S1" s="1273"/>
      <c r="T1" s="1273"/>
      <c r="U1" s="1273"/>
      <c r="V1" s="1273"/>
      <c r="W1" s="1273"/>
      <c r="X1" s="1273"/>
      <c r="Y1" s="1273"/>
      <c r="Z1" s="1273"/>
      <c r="AA1" s="1273"/>
      <c r="AB1" s="1273"/>
      <c r="AC1" s="1273"/>
      <c r="AD1" s="1273"/>
      <c r="AE1" s="1273"/>
      <c r="AF1" s="1273"/>
      <c r="AG1" s="1273"/>
      <c r="AH1" s="1273"/>
      <c r="AI1" s="1273"/>
      <c r="AJ1" s="1273"/>
      <c r="AK1" s="1273"/>
      <c r="AL1" s="1273"/>
      <c r="AM1" s="1273"/>
    </row>
    <row r="2" spans="2:46" ht="21" customHeight="1" x14ac:dyDescent="0.2">
      <c r="B2" s="1239" t="s">
        <v>376</v>
      </c>
      <c r="C2" s="1239"/>
      <c r="D2" s="1239"/>
      <c r="E2" s="1239"/>
      <c r="F2" s="1239"/>
      <c r="G2" s="1239"/>
      <c r="H2" s="1239"/>
      <c r="I2" s="1239"/>
      <c r="J2" s="1239"/>
      <c r="K2" s="1239"/>
      <c r="L2" s="1239"/>
      <c r="M2" s="1239"/>
      <c r="N2" s="1239"/>
      <c r="O2" s="1239"/>
      <c r="P2" s="1239"/>
      <c r="Q2" s="1239"/>
      <c r="R2" s="1239"/>
      <c r="S2" s="1239"/>
      <c r="T2" s="1239"/>
      <c r="U2" s="1239"/>
      <c r="V2" s="1239"/>
      <c r="W2" s="1239"/>
      <c r="X2" s="1239"/>
      <c r="Y2" s="1239"/>
      <c r="Z2" s="1239"/>
      <c r="AA2" s="1239"/>
      <c r="AB2" s="1239"/>
      <c r="AC2" s="1239"/>
      <c r="AD2" s="1239"/>
      <c r="AE2" s="1239"/>
      <c r="AF2" s="1239"/>
      <c r="AG2" s="1239"/>
      <c r="AH2" s="1239"/>
      <c r="AI2" s="1239"/>
      <c r="AJ2" s="1239"/>
      <c r="AK2" s="1239"/>
      <c r="AL2" s="1239"/>
      <c r="AM2" s="1239"/>
    </row>
    <row r="3" spans="2:46" ht="21" customHeight="1" x14ac:dyDescent="0.2">
      <c r="B3" s="1240" t="s">
        <v>1007</v>
      </c>
      <c r="C3" s="1241"/>
      <c r="D3" s="1241"/>
      <c r="E3" s="1241"/>
      <c r="F3" s="1241"/>
      <c r="G3" s="1241"/>
      <c r="H3" s="1241"/>
      <c r="I3" s="1241"/>
      <c r="J3" s="1241"/>
      <c r="K3" s="1241"/>
      <c r="L3" s="1241"/>
      <c r="M3" s="1241"/>
      <c r="N3" s="1241"/>
      <c r="O3" s="1241"/>
      <c r="P3" s="1241"/>
      <c r="Q3" s="1241"/>
      <c r="R3" s="1241"/>
      <c r="S3" s="1241"/>
      <c r="T3" s="1241"/>
      <c r="U3" s="1241"/>
      <c r="V3" s="1241"/>
      <c r="W3" s="1241"/>
      <c r="X3" s="1241"/>
      <c r="Y3" s="1241"/>
      <c r="Z3" s="1241"/>
      <c r="AA3" s="1241"/>
      <c r="AB3" s="1241"/>
      <c r="AC3" s="1241"/>
      <c r="AD3" s="1241"/>
      <c r="AE3" s="1241"/>
      <c r="AF3" s="1241"/>
      <c r="AG3" s="1241"/>
      <c r="AH3" s="1241"/>
      <c r="AI3" s="1241"/>
      <c r="AJ3" s="1241"/>
      <c r="AK3" s="1241"/>
      <c r="AL3" s="1241"/>
      <c r="AM3" s="1241"/>
    </row>
    <row r="4" spans="2:46" ht="21" customHeight="1" x14ac:dyDescent="0.2">
      <c r="AA4" s="1242" t="s">
        <v>840</v>
      </c>
      <c r="AB4" s="1242"/>
      <c r="AC4" s="1242"/>
      <c r="AD4" s="1242"/>
      <c r="AE4" s="1242"/>
      <c r="AF4" s="1242"/>
      <c r="AG4" s="1242"/>
      <c r="AH4" s="1242"/>
      <c r="AI4" s="1242"/>
      <c r="AJ4" s="1242"/>
      <c r="AK4" s="1242"/>
      <c r="AL4" s="1242"/>
    </row>
    <row r="5" spans="2:46" ht="21" customHeight="1" x14ac:dyDescent="0.2">
      <c r="D5" s="215"/>
      <c r="AT5" s="213" t="s">
        <v>314</v>
      </c>
    </row>
    <row r="6" spans="2:46" ht="21" customHeight="1" thickBot="1" x14ac:dyDescent="0.25">
      <c r="C6" s="1243" t="s">
        <v>314</v>
      </c>
      <c r="D6" s="1244"/>
      <c r="E6" s="1244"/>
      <c r="F6" s="1244"/>
      <c r="G6" s="1244"/>
      <c r="H6" s="1244"/>
      <c r="I6" s="1244"/>
      <c r="J6" s="1244"/>
      <c r="K6" s="1244"/>
      <c r="L6" s="1244"/>
      <c r="M6" s="1244"/>
      <c r="N6" s="1244"/>
      <c r="O6" s="1244"/>
      <c r="P6" s="1245"/>
      <c r="Q6" s="216" t="s">
        <v>377</v>
      </c>
      <c r="AT6" s="216" t="s">
        <v>319</v>
      </c>
    </row>
    <row r="7" spans="2:46" ht="21" customHeight="1" x14ac:dyDescent="0.2">
      <c r="AT7" s="216" t="s">
        <v>315</v>
      </c>
    </row>
    <row r="8" spans="2:46" ht="21" customHeight="1" x14ac:dyDescent="0.2">
      <c r="T8" s="213" t="s">
        <v>378</v>
      </c>
      <c r="W8" s="213" t="s">
        <v>379</v>
      </c>
      <c r="AA8" s="1246"/>
      <c r="AB8" s="1246"/>
      <c r="AC8" s="1246"/>
      <c r="AD8" s="1246"/>
      <c r="AE8" s="1246"/>
      <c r="AF8" s="1246"/>
      <c r="AG8" s="1246"/>
      <c r="AH8" s="1246"/>
      <c r="AI8" s="1246"/>
      <c r="AJ8" s="1246"/>
      <c r="AK8" s="1246"/>
      <c r="AL8" s="1246"/>
      <c r="AM8" s="1246"/>
      <c r="AN8" s="420"/>
      <c r="AT8" s="216" t="s">
        <v>316</v>
      </c>
    </row>
    <row r="9" spans="2:46" ht="21" customHeight="1" x14ac:dyDescent="0.2">
      <c r="T9" s="856" t="s">
        <v>380</v>
      </c>
      <c r="W9" s="213" t="s">
        <v>381</v>
      </c>
      <c r="AA9" s="1246"/>
      <c r="AB9" s="1246"/>
      <c r="AC9" s="1246"/>
      <c r="AD9" s="1246"/>
      <c r="AE9" s="1246"/>
      <c r="AF9" s="1246"/>
      <c r="AG9" s="1246"/>
      <c r="AH9" s="1246"/>
      <c r="AI9" s="1246"/>
      <c r="AJ9" s="1246"/>
      <c r="AK9" s="1246"/>
      <c r="AL9" s="1246"/>
      <c r="AM9" s="1246"/>
      <c r="AN9" s="421"/>
      <c r="AT9" s="216" t="s">
        <v>317</v>
      </c>
    </row>
    <row r="10" spans="2:46" ht="21" customHeight="1" x14ac:dyDescent="0.2">
      <c r="W10" s="213" t="s">
        <v>382</v>
      </c>
      <c r="AA10" s="1246"/>
      <c r="AB10" s="1246"/>
      <c r="AC10" s="1246"/>
      <c r="AD10" s="1246"/>
      <c r="AE10" s="1246"/>
      <c r="AF10" s="1246"/>
      <c r="AG10" s="1246"/>
      <c r="AH10" s="1246"/>
      <c r="AI10" s="1246"/>
      <c r="AJ10" s="1246"/>
      <c r="AK10" s="1246"/>
      <c r="AL10" s="176"/>
      <c r="AM10" s="176"/>
      <c r="AN10" s="176"/>
      <c r="AT10" s="216" t="s">
        <v>318</v>
      </c>
    </row>
    <row r="13" spans="2:46" ht="21" customHeight="1" x14ac:dyDescent="0.2">
      <c r="B13" s="1257" t="s">
        <v>447</v>
      </c>
      <c r="C13" s="1257"/>
      <c r="D13" s="1257"/>
      <c r="E13" s="1257"/>
      <c r="F13" s="1257"/>
      <c r="G13" s="1257"/>
      <c r="H13" s="1257"/>
      <c r="I13" s="1257"/>
      <c r="J13" s="1257"/>
      <c r="K13" s="1257"/>
      <c r="L13" s="1257"/>
      <c r="M13" s="1257"/>
      <c r="N13" s="1257"/>
      <c r="O13" s="1257"/>
      <c r="P13" s="1257"/>
      <c r="Q13" s="1257"/>
      <c r="R13" s="1257"/>
      <c r="S13" s="1257"/>
      <c r="T13" s="1257"/>
      <c r="U13" s="1257"/>
      <c r="V13" s="1257"/>
      <c r="W13" s="1257"/>
      <c r="X13" s="1257"/>
      <c r="Y13" s="1257"/>
      <c r="Z13" s="1257"/>
      <c r="AA13" s="1257"/>
      <c r="AB13" s="1257"/>
      <c r="AC13" s="1257"/>
      <c r="AD13" s="1257"/>
      <c r="AE13" s="1257"/>
      <c r="AF13" s="1257"/>
      <c r="AG13" s="1257"/>
      <c r="AH13" s="1257"/>
      <c r="AI13" s="1257"/>
      <c r="AJ13" s="1257"/>
      <c r="AK13" s="1257"/>
      <c r="AL13" s="1257"/>
      <c r="AM13" s="1257"/>
    </row>
    <row r="14" spans="2:46" ht="21" customHeight="1" thickBot="1" x14ac:dyDescent="0.25">
      <c r="B14" s="217"/>
      <c r="C14" s="218"/>
      <c r="D14" s="218"/>
      <c r="E14" s="218"/>
      <c r="F14" s="218"/>
      <c r="G14" s="218"/>
      <c r="H14" s="218"/>
      <c r="I14" s="218"/>
      <c r="J14" s="218"/>
      <c r="K14" s="218"/>
      <c r="L14" s="218"/>
      <c r="M14" s="218"/>
      <c r="N14" s="218"/>
      <c r="O14" s="218"/>
      <c r="P14" s="218"/>
      <c r="Q14" s="218"/>
      <c r="R14" s="218"/>
      <c r="S14" s="218"/>
      <c r="T14" s="218"/>
      <c r="U14" s="218"/>
      <c r="V14" s="218"/>
      <c r="W14" s="218"/>
      <c r="X14" s="218"/>
      <c r="Y14" s="218"/>
      <c r="Z14" s="218"/>
      <c r="AA14" s="218"/>
      <c r="AB14" s="218"/>
      <c r="AC14" s="218"/>
      <c r="AD14" s="218"/>
      <c r="AE14" s="218"/>
      <c r="AF14" s="218"/>
      <c r="AG14" s="218"/>
      <c r="AH14" s="218"/>
      <c r="AI14" s="218"/>
    </row>
    <row r="15" spans="2:46" ht="21" customHeight="1" x14ac:dyDescent="0.2">
      <c r="B15" s="1263" t="s">
        <v>383</v>
      </c>
      <c r="C15" s="1267" t="s">
        <v>49</v>
      </c>
      <c r="D15" s="1267"/>
      <c r="E15" s="1267"/>
      <c r="F15" s="1267"/>
      <c r="G15" s="1267"/>
      <c r="H15" s="1267"/>
      <c r="I15" s="1267"/>
      <c r="J15" s="1267"/>
      <c r="K15" s="1247"/>
      <c r="L15" s="1247"/>
      <c r="M15" s="1247"/>
      <c r="N15" s="1247"/>
      <c r="O15" s="1247"/>
      <c r="P15" s="1247"/>
      <c r="Q15" s="1247"/>
      <c r="R15" s="1247"/>
      <c r="S15" s="1247"/>
      <c r="T15" s="1247"/>
      <c r="U15" s="1247"/>
      <c r="V15" s="1247"/>
      <c r="W15" s="1247"/>
      <c r="X15" s="1247"/>
      <c r="Y15" s="1247"/>
      <c r="Z15" s="1247"/>
      <c r="AA15" s="1247"/>
      <c r="AB15" s="1247"/>
      <c r="AC15" s="1247"/>
      <c r="AD15" s="1247"/>
      <c r="AE15" s="1247"/>
      <c r="AF15" s="1247"/>
      <c r="AG15" s="1247"/>
      <c r="AH15" s="1247"/>
      <c r="AI15" s="1247"/>
      <c r="AJ15" s="1247"/>
      <c r="AK15" s="1247"/>
      <c r="AL15" s="1247"/>
      <c r="AM15" s="1248"/>
    </row>
    <row r="16" spans="2:46" ht="21" customHeight="1" x14ac:dyDescent="0.2">
      <c r="B16" s="1264"/>
      <c r="C16" s="1270" t="s">
        <v>384</v>
      </c>
      <c r="D16" s="1270"/>
      <c r="E16" s="1270"/>
      <c r="F16" s="1270"/>
      <c r="G16" s="1270"/>
      <c r="H16" s="1270"/>
      <c r="I16" s="1270"/>
      <c r="J16" s="1270"/>
      <c r="K16" s="1268"/>
      <c r="L16" s="1268"/>
      <c r="M16" s="1268"/>
      <c r="N16" s="1268"/>
      <c r="O16" s="1268"/>
      <c r="P16" s="1268"/>
      <c r="Q16" s="1268"/>
      <c r="R16" s="1268"/>
      <c r="S16" s="1268"/>
      <c r="T16" s="1268"/>
      <c r="U16" s="1268"/>
      <c r="V16" s="1268"/>
      <c r="W16" s="1268"/>
      <c r="X16" s="1268"/>
      <c r="Y16" s="1268"/>
      <c r="Z16" s="1268"/>
      <c r="AA16" s="1268"/>
      <c r="AB16" s="1268"/>
      <c r="AC16" s="1268"/>
      <c r="AD16" s="1268"/>
      <c r="AE16" s="1268"/>
      <c r="AF16" s="1268"/>
      <c r="AG16" s="1268"/>
      <c r="AH16" s="1268"/>
      <c r="AI16" s="1268"/>
      <c r="AJ16" s="1268"/>
      <c r="AK16" s="1268"/>
      <c r="AL16" s="1268"/>
      <c r="AM16" s="1269"/>
    </row>
    <row r="17" spans="2:39" ht="21" customHeight="1" x14ac:dyDescent="0.2">
      <c r="B17" s="1264"/>
      <c r="C17" s="1230" t="s">
        <v>385</v>
      </c>
      <c r="D17" s="1231"/>
      <c r="E17" s="1231"/>
      <c r="F17" s="1231"/>
      <c r="G17" s="1231"/>
      <c r="H17" s="1231"/>
      <c r="I17" s="1231"/>
      <c r="J17" s="1232"/>
      <c r="K17" s="1253" t="s">
        <v>411</v>
      </c>
      <c r="L17" s="1253"/>
      <c r="M17" s="1253"/>
      <c r="N17" s="1253"/>
      <c r="O17" s="1253"/>
      <c r="P17" s="1253"/>
      <c r="Q17" s="1253"/>
      <c r="R17" s="1253"/>
      <c r="S17" s="1253"/>
      <c r="T17" s="1253"/>
      <c r="U17" s="1253"/>
      <c r="V17" s="1253"/>
      <c r="W17" s="1253"/>
      <c r="X17" s="1253"/>
      <c r="Y17" s="1253"/>
      <c r="Z17" s="1253"/>
      <c r="AA17" s="1253"/>
      <c r="AB17" s="1253"/>
      <c r="AC17" s="1253"/>
      <c r="AD17" s="1253"/>
      <c r="AE17" s="1253"/>
      <c r="AF17" s="1253"/>
      <c r="AG17" s="1253"/>
      <c r="AH17" s="1253"/>
      <c r="AI17" s="1253"/>
      <c r="AJ17" s="1253"/>
      <c r="AK17" s="1253"/>
      <c r="AL17" s="1253"/>
      <c r="AM17" s="1254"/>
    </row>
    <row r="18" spans="2:39" ht="21" customHeight="1" x14ac:dyDescent="0.2">
      <c r="B18" s="1264"/>
      <c r="C18" s="1233"/>
      <c r="D18" s="1234"/>
      <c r="E18" s="1234"/>
      <c r="F18" s="1234"/>
      <c r="G18" s="1234"/>
      <c r="H18" s="1234"/>
      <c r="I18" s="1234"/>
      <c r="J18" s="1235"/>
      <c r="K18" s="1249"/>
      <c r="L18" s="1249"/>
      <c r="M18" s="1249"/>
      <c r="N18" s="1249"/>
      <c r="O18" s="1249"/>
      <c r="P18" s="1249"/>
      <c r="Q18" s="1249"/>
      <c r="R18" s="1249"/>
      <c r="S18" s="1249"/>
      <c r="T18" s="1249"/>
      <c r="U18" s="1249"/>
      <c r="V18" s="1249"/>
      <c r="W18" s="1249"/>
      <c r="X18" s="1249"/>
      <c r="Y18" s="1249"/>
      <c r="Z18" s="1249"/>
      <c r="AA18" s="1249"/>
      <c r="AB18" s="1249"/>
      <c r="AC18" s="1249"/>
      <c r="AD18" s="1249"/>
      <c r="AE18" s="1249"/>
      <c r="AF18" s="1249"/>
      <c r="AG18" s="1249"/>
      <c r="AH18" s="1249"/>
      <c r="AI18" s="1249"/>
      <c r="AJ18" s="1249"/>
      <c r="AK18" s="1249"/>
      <c r="AL18" s="1249"/>
      <c r="AM18" s="1250"/>
    </row>
    <row r="19" spans="2:39" ht="21" customHeight="1" x14ac:dyDescent="0.2">
      <c r="B19" s="1264"/>
      <c r="C19" s="1233"/>
      <c r="D19" s="1234"/>
      <c r="E19" s="1234"/>
      <c r="F19" s="1234"/>
      <c r="G19" s="1234"/>
      <c r="H19" s="1234"/>
      <c r="I19" s="1234"/>
      <c r="J19" s="1235"/>
      <c r="K19" s="1265"/>
      <c r="L19" s="1265"/>
      <c r="M19" s="1265"/>
      <c r="N19" s="1265"/>
      <c r="O19" s="1265"/>
      <c r="P19" s="1265"/>
      <c r="Q19" s="1265"/>
      <c r="R19" s="1265"/>
      <c r="S19" s="1265"/>
      <c r="T19" s="1265"/>
      <c r="U19" s="1265"/>
      <c r="V19" s="1265"/>
      <c r="W19" s="1265"/>
      <c r="X19" s="1265"/>
      <c r="Y19" s="1265"/>
      <c r="Z19" s="1265"/>
      <c r="AA19" s="1265"/>
      <c r="AB19" s="1265"/>
      <c r="AC19" s="1265"/>
      <c r="AD19" s="1265"/>
      <c r="AE19" s="1265"/>
      <c r="AF19" s="1265"/>
      <c r="AG19" s="1265"/>
      <c r="AH19" s="1265"/>
      <c r="AI19" s="1265"/>
      <c r="AJ19" s="1265"/>
      <c r="AK19" s="1265"/>
      <c r="AL19" s="1265"/>
      <c r="AM19" s="1266"/>
    </row>
    <row r="20" spans="2:39" ht="21" customHeight="1" x14ac:dyDescent="0.2">
      <c r="B20" s="1264"/>
      <c r="C20" s="1236"/>
      <c r="D20" s="1237"/>
      <c r="E20" s="1237"/>
      <c r="F20" s="1237"/>
      <c r="G20" s="1237"/>
      <c r="H20" s="1237"/>
      <c r="I20" s="1237"/>
      <c r="J20" s="1238"/>
      <c r="K20" s="1251"/>
      <c r="L20" s="1251"/>
      <c r="M20" s="1251"/>
      <c r="N20" s="1251"/>
      <c r="O20" s="1251"/>
      <c r="P20" s="1251"/>
      <c r="Q20" s="1251"/>
      <c r="R20" s="1251"/>
      <c r="S20" s="1251"/>
      <c r="T20" s="1251"/>
      <c r="U20" s="1251"/>
      <c r="V20" s="1251"/>
      <c r="W20" s="1251"/>
      <c r="X20" s="1251"/>
      <c r="Y20" s="1251"/>
      <c r="Z20" s="1251"/>
      <c r="AA20" s="1251"/>
      <c r="AB20" s="1251"/>
      <c r="AC20" s="1251"/>
      <c r="AD20" s="1251"/>
      <c r="AE20" s="1251"/>
      <c r="AF20" s="1251"/>
      <c r="AG20" s="1251"/>
      <c r="AH20" s="1251"/>
      <c r="AI20" s="1251"/>
      <c r="AJ20" s="1251"/>
      <c r="AK20" s="1251"/>
      <c r="AL20" s="1251"/>
      <c r="AM20" s="1252"/>
    </row>
    <row r="21" spans="2:39" ht="21" customHeight="1" x14ac:dyDescent="0.2">
      <c r="B21" s="1264"/>
      <c r="C21" s="1214" t="s">
        <v>386</v>
      </c>
      <c r="D21" s="1215"/>
      <c r="E21" s="1215"/>
      <c r="F21" s="1215"/>
      <c r="G21" s="1215"/>
      <c r="H21" s="1215"/>
      <c r="I21" s="1215"/>
      <c r="J21" s="1216"/>
      <c r="K21" s="1217" t="s">
        <v>387</v>
      </c>
      <c r="L21" s="1217"/>
      <c r="M21" s="1217"/>
      <c r="N21" s="1217"/>
      <c r="O21" s="1217"/>
      <c r="P21" s="1255"/>
      <c r="Q21" s="1255"/>
      <c r="R21" s="1255"/>
      <c r="S21" s="1255"/>
      <c r="T21" s="1255"/>
      <c r="U21" s="1255"/>
      <c r="V21" s="1255"/>
      <c r="W21" s="1255"/>
      <c r="X21" s="1255"/>
      <c r="Y21" s="1217" t="s">
        <v>388</v>
      </c>
      <c r="Z21" s="1217"/>
      <c r="AA21" s="1217"/>
      <c r="AB21" s="1217"/>
      <c r="AC21" s="1217"/>
      <c r="AD21" s="1255"/>
      <c r="AE21" s="1255"/>
      <c r="AF21" s="1255"/>
      <c r="AG21" s="1255"/>
      <c r="AH21" s="1255"/>
      <c r="AI21" s="1255"/>
      <c r="AJ21" s="1255"/>
      <c r="AK21" s="1255"/>
      <c r="AL21" s="1255"/>
      <c r="AM21" s="1260"/>
    </row>
    <row r="22" spans="2:39" ht="21" customHeight="1" thickBot="1" x14ac:dyDescent="0.25">
      <c r="B22" s="1264"/>
      <c r="C22" s="1214" t="s">
        <v>389</v>
      </c>
      <c r="D22" s="1215"/>
      <c r="E22" s="1215"/>
      <c r="F22" s="1215"/>
      <c r="G22" s="1215"/>
      <c r="H22" s="1215"/>
      <c r="I22" s="1215"/>
      <c r="J22" s="1216"/>
      <c r="K22" s="1217" t="s">
        <v>390</v>
      </c>
      <c r="L22" s="1217"/>
      <c r="M22" s="1217"/>
      <c r="N22" s="1217"/>
      <c r="O22" s="1217"/>
      <c r="P22" s="1255"/>
      <c r="Q22" s="1255"/>
      <c r="R22" s="1255"/>
      <c r="S22" s="1255"/>
      <c r="T22" s="1255"/>
      <c r="U22" s="1255"/>
      <c r="V22" s="1255"/>
      <c r="W22" s="1255"/>
      <c r="X22" s="1255"/>
      <c r="Y22" s="1217" t="s">
        <v>285</v>
      </c>
      <c r="Z22" s="1217"/>
      <c r="AA22" s="1217"/>
      <c r="AB22" s="1217"/>
      <c r="AC22" s="1217"/>
      <c r="AD22" s="1255"/>
      <c r="AE22" s="1255"/>
      <c r="AF22" s="1255"/>
      <c r="AG22" s="1255"/>
      <c r="AH22" s="1255"/>
      <c r="AI22" s="1255"/>
      <c r="AJ22" s="1255"/>
      <c r="AK22" s="1255"/>
      <c r="AL22" s="1255"/>
      <c r="AM22" s="1260"/>
    </row>
    <row r="23" spans="2:39" ht="21" customHeight="1" x14ac:dyDescent="0.2">
      <c r="B23" s="1284" t="s">
        <v>391</v>
      </c>
      <c r="C23" s="1291" t="s">
        <v>392</v>
      </c>
      <c r="D23" s="1292"/>
      <c r="E23" s="1292"/>
      <c r="F23" s="1292"/>
      <c r="G23" s="1292"/>
      <c r="H23" s="1292"/>
      <c r="I23" s="1292"/>
      <c r="J23" s="1293"/>
      <c r="K23" s="1286" t="s">
        <v>416</v>
      </c>
      <c r="L23" s="1286"/>
      <c r="M23" s="1286"/>
      <c r="N23" s="1286"/>
      <c r="O23" s="1286"/>
      <c r="P23" s="1286"/>
      <c r="Q23" s="1286"/>
      <c r="R23" s="1286"/>
      <c r="S23" s="1286"/>
      <c r="T23" s="1286"/>
      <c r="U23" s="1286"/>
      <c r="V23" s="1286"/>
      <c r="W23" s="1286"/>
      <c r="X23" s="1286"/>
      <c r="Y23" s="1286"/>
      <c r="Z23" s="1286"/>
      <c r="AA23" s="1286"/>
      <c r="AB23" s="1286"/>
      <c r="AC23" s="1286"/>
      <c r="AD23" s="1286"/>
      <c r="AE23" s="1286"/>
      <c r="AF23" s="1286"/>
      <c r="AG23" s="1286"/>
      <c r="AH23" s="1286"/>
      <c r="AI23" s="1286"/>
      <c r="AJ23" s="1286"/>
      <c r="AK23" s="1286"/>
      <c r="AL23" s="1286"/>
      <c r="AM23" s="1287"/>
    </row>
    <row r="24" spans="2:39" ht="21" customHeight="1" x14ac:dyDescent="0.2">
      <c r="B24" s="1285"/>
      <c r="C24" s="1227"/>
      <c r="D24" s="1228"/>
      <c r="E24" s="1228"/>
      <c r="F24" s="1228"/>
      <c r="G24" s="1228"/>
      <c r="H24" s="1228"/>
      <c r="I24" s="1228"/>
      <c r="J24" s="1229"/>
      <c r="K24" s="1249" t="s">
        <v>417</v>
      </c>
      <c r="L24" s="1249"/>
      <c r="M24" s="1249"/>
      <c r="N24" s="1249"/>
      <c r="O24" s="1249"/>
      <c r="P24" s="1249"/>
      <c r="Q24" s="1249"/>
      <c r="R24" s="1249"/>
      <c r="S24" s="1249"/>
      <c r="T24" s="1249"/>
      <c r="U24" s="1249"/>
      <c r="V24" s="1249"/>
      <c r="W24" s="1249"/>
      <c r="X24" s="1249"/>
      <c r="Y24" s="1249"/>
      <c r="Z24" s="1249"/>
      <c r="AA24" s="1249"/>
      <c r="AB24" s="1249"/>
      <c r="AC24" s="1249"/>
      <c r="AD24" s="1249"/>
      <c r="AE24" s="1249"/>
      <c r="AF24" s="1249"/>
      <c r="AG24" s="1249"/>
      <c r="AH24" s="1249"/>
      <c r="AI24" s="1249"/>
      <c r="AJ24" s="1249"/>
      <c r="AK24" s="1249"/>
      <c r="AL24" s="1249"/>
      <c r="AM24" s="1250"/>
    </row>
    <row r="25" spans="2:39" ht="21" customHeight="1" x14ac:dyDescent="0.2">
      <c r="B25" s="1285"/>
      <c r="C25" s="1224"/>
      <c r="D25" s="1225"/>
      <c r="E25" s="1225"/>
      <c r="F25" s="1225"/>
      <c r="G25" s="1225"/>
      <c r="H25" s="1225"/>
      <c r="I25" s="1225"/>
      <c r="J25" s="1226"/>
      <c r="K25" s="1258"/>
      <c r="L25" s="1258"/>
      <c r="M25" s="1258"/>
      <c r="N25" s="1258"/>
      <c r="O25" s="1258"/>
      <c r="P25" s="1258"/>
      <c r="Q25" s="1258"/>
      <c r="R25" s="1258"/>
      <c r="S25" s="1258"/>
      <c r="T25" s="1258"/>
      <c r="U25" s="1258"/>
      <c r="V25" s="1258"/>
      <c r="W25" s="1258"/>
      <c r="X25" s="1258"/>
      <c r="Y25" s="1258"/>
      <c r="Z25" s="1258"/>
      <c r="AA25" s="1258"/>
      <c r="AB25" s="1258"/>
      <c r="AC25" s="1258"/>
      <c r="AD25" s="1258"/>
      <c r="AE25" s="1258"/>
      <c r="AF25" s="1258"/>
      <c r="AG25" s="1258"/>
      <c r="AH25" s="1258"/>
      <c r="AI25" s="1258"/>
      <c r="AJ25" s="1258"/>
      <c r="AK25" s="1258"/>
      <c r="AL25" s="1258"/>
      <c r="AM25" s="1259"/>
    </row>
    <row r="26" spans="2:39" ht="21" customHeight="1" x14ac:dyDescent="0.2">
      <c r="B26" s="1285"/>
      <c r="C26" s="1221" t="s">
        <v>287</v>
      </c>
      <c r="D26" s="1222"/>
      <c r="E26" s="1222"/>
      <c r="F26" s="1222"/>
      <c r="G26" s="1222"/>
      <c r="H26" s="1222"/>
      <c r="I26" s="1222"/>
      <c r="J26" s="1223"/>
      <c r="K26" s="1274"/>
      <c r="L26" s="1275"/>
      <c r="M26" s="1275"/>
      <c r="N26" s="1275"/>
      <c r="O26" s="1275"/>
      <c r="P26" s="1275"/>
      <c r="Q26" s="1275"/>
      <c r="R26" s="1275"/>
      <c r="S26" s="1275"/>
      <c r="T26" s="1276"/>
      <c r="U26" s="1296" t="s">
        <v>290</v>
      </c>
      <c r="V26" s="1297"/>
      <c r="W26" s="1297"/>
      <c r="X26" s="1297"/>
      <c r="Y26" s="1297"/>
      <c r="Z26" s="1297"/>
      <c r="AA26" s="1298"/>
      <c r="AB26" s="177"/>
      <c r="AC26" s="177"/>
      <c r="AD26" s="1218"/>
      <c r="AE26" s="1261"/>
      <c r="AF26" s="1261"/>
      <c r="AG26" s="1261"/>
      <c r="AH26" s="1261"/>
      <c r="AI26" s="1261"/>
      <c r="AJ26" s="1261"/>
      <c r="AK26" s="1261"/>
      <c r="AL26" s="1261"/>
      <c r="AM26" s="1262"/>
    </row>
    <row r="27" spans="2:39" ht="21" customHeight="1" x14ac:dyDescent="0.2">
      <c r="B27" s="1285"/>
      <c r="C27" s="1227"/>
      <c r="D27" s="1228"/>
      <c r="E27" s="1228"/>
      <c r="F27" s="1228"/>
      <c r="G27" s="1228"/>
      <c r="H27" s="1228"/>
      <c r="I27" s="1228"/>
      <c r="J27" s="1229"/>
      <c r="K27" s="1277"/>
      <c r="L27" s="1278"/>
      <c r="M27" s="1278"/>
      <c r="N27" s="1278"/>
      <c r="O27" s="1278"/>
      <c r="P27" s="1278"/>
      <c r="Q27" s="1278"/>
      <c r="R27" s="1278"/>
      <c r="S27" s="1278"/>
      <c r="T27" s="1279"/>
      <c r="U27" s="1299"/>
      <c r="V27" s="1199"/>
      <c r="W27" s="1199"/>
      <c r="X27" s="1199"/>
      <c r="Y27" s="1199"/>
      <c r="Z27" s="1199"/>
      <c r="AA27" s="1300"/>
      <c r="AB27" s="177"/>
      <c r="AC27" s="177"/>
      <c r="AD27" s="1218"/>
      <c r="AE27" s="1261"/>
      <c r="AF27" s="1261"/>
      <c r="AG27" s="1261"/>
      <c r="AH27" s="1261"/>
      <c r="AI27" s="1261"/>
      <c r="AJ27" s="1261"/>
      <c r="AK27" s="1261"/>
      <c r="AL27" s="1261"/>
      <c r="AM27" s="1262"/>
    </row>
    <row r="28" spans="2:39" ht="21" customHeight="1" x14ac:dyDescent="0.2">
      <c r="B28" s="1285"/>
      <c r="C28" s="1224"/>
      <c r="D28" s="1225"/>
      <c r="E28" s="1225"/>
      <c r="F28" s="1225"/>
      <c r="G28" s="1225"/>
      <c r="H28" s="1225"/>
      <c r="I28" s="1225"/>
      <c r="J28" s="1226"/>
      <c r="K28" s="1280"/>
      <c r="L28" s="1281"/>
      <c r="M28" s="1281"/>
      <c r="N28" s="1281"/>
      <c r="O28" s="1281"/>
      <c r="P28" s="1281"/>
      <c r="Q28" s="1281"/>
      <c r="R28" s="1281"/>
      <c r="S28" s="1281"/>
      <c r="T28" s="1282"/>
      <c r="U28" s="1301"/>
      <c r="V28" s="1201"/>
      <c r="W28" s="1201"/>
      <c r="X28" s="1201"/>
      <c r="Y28" s="1201"/>
      <c r="Z28" s="1201"/>
      <c r="AA28" s="1302"/>
      <c r="AB28" s="177"/>
      <c r="AC28" s="177"/>
      <c r="AD28" s="1303"/>
      <c r="AE28" s="1304"/>
      <c r="AF28" s="1304"/>
      <c r="AG28" s="1304"/>
      <c r="AH28" s="1304"/>
      <c r="AI28" s="1304"/>
      <c r="AJ28" s="1304"/>
      <c r="AK28" s="1304"/>
      <c r="AL28" s="1304"/>
      <c r="AM28" s="1305"/>
    </row>
    <row r="29" spans="2:39" ht="21" customHeight="1" x14ac:dyDescent="0.2">
      <c r="B29" s="1285"/>
      <c r="C29" s="1218" t="s">
        <v>495</v>
      </c>
      <c r="D29" s="1219"/>
      <c r="E29" s="1219"/>
      <c r="F29" s="1219"/>
      <c r="G29" s="1219"/>
      <c r="H29" s="1219"/>
      <c r="I29" s="1219"/>
      <c r="J29" s="1220"/>
      <c r="K29" s="725"/>
      <c r="L29" s="726" t="s">
        <v>497</v>
      </c>
      <c r="M29" s="726" t="s">
        <v>498</v>
      </c>
      <c r="N29" s="726" t="s">
        <v>496</v>
      </c>
      <c r="O29" s="726" t="s">
        <v>583</v>
      </c>
      <c r="P29" s="734" t="s">
        <v>502</v>
      </c>
      <c r="Q29" s="726"/>
      <c r="R29" s="726"/>
      <c r="S29" s="726"/>
      <c r="T29" s="726"/>
      <c r="U29" s="726"/>
      <c r="V29" s="727"/>
      <c r="W29" s="727"/>
      <c r="X29" s="728"/>
      <c r="Y29" s="726"/>
      <c r="Z29" s="726" t="s">
        <v>503</v>
      </c>
      <c r="AA29" s="1256"/>
      <c r="AB29" s="1256"/>
      <c r="AC29" s="1256"/>
      <c r="AD29" s="1256"/>
      <c r="AE29" s="1256"/>
      <c r="AF29" s="1256"/>
      <c r="AG29" s="1256"/>
      <c r="AH29" s="1256"/>
      <c r="AI29" s="1256"/>
      <c r="AJ29" s="1256"/>
      <c r="AK29" s="1256"/>
      <c r="AL29" s="1256"/>
      <c r="AM29" s="729" t="s">
        <v>500</v>
      </c>
    </row>
    <row r="30" spans="2:39" ht="21" customHeight="1" x14ac:dyDescent="0.2">
      <c r="B30" s="1285"/>
      <c r="C30" s="1218" t="s">
        <v>585</v>
      </c>
      <c r="D30" s="1219"/>
      <c r="E30" s="1219"/>
      <c r="F30" s="1219"/>
      <c r="G30" s="1219"/>
      <c r="H30" s="1219"/>
      <c r="I30" s="1219"/>
      <c r="J30" s="1220"/>
      <c r="K30" s="730"/>
      <c r="L30" s="731" t="s">
        <v>222</v>
      </c>
      <c r="M30" s="731" t="s">
        <v>498</v>
      </c>
      <c r="N30" s="731" t="s">
        <v>141</v>
      </c>
      <c r="O30" s="731" t="s">
        <v>499</v>
      </c>
      <c r="P30" s="735" t="s">
        <v>586</v>
      </c>
      <c r="Q30" s="735"/>
      <c r="R30" s="735"/>
      <c r="S30" s="735"/>
      <c r="T30" s="731"/>
      <c r="U30" s="731"/>
      <c r="V30" s="732"/>
      <c r="W30" s="732"/>
      <c r="X30" s="733"/>
      <c r="Y30" s="731"/>
      <c r="Z30" s="731" t="s">
        <v>503</v>
      </c>
      <c r="AA30" s="1256"/>
      <c r="AB30" s="1256"/>
      <c r="AC30" s="1256"/>
      <c r="AD30" s="1256"/>
      <c r="AE30" s="1256"/>
      <c r="AF30" s="1256"/>
      <c r="AG30" s="1256"/>
      <c r="AH30" s="1256"/>
      <c r="AI30" s="1256"/>
      <c r="AJ30" s="1256"/>
      <c r="AK30" s="1256"/>
      <c r="AL30" s="1256"/>
      <c r="AM30" s="729" t="s">
        <v>584</v>
      </c>
    </row>
    <row r="31" spans="2:39" ht="21" customHeight="1" x14ac:dyDescent="0.2">
      <c r="B31" s="1285"/>
      <c r="C31" s="1221" t="s">
        <v>393</v>
      </c>
      <c r="D31" s="1222"/>
      <c r="E31" s="1222"/>
      <c r="F31" s="1222"/>
      <c r="G31" s="1222"/>
      <c r="H31" s="1222"/>
      <c r="I31" s="1222"/>
      <c r="J31" s="1223"/>
      <c r="K31" s="1274"/>
      <c r="L31" s="1306"/>
      <c r="M31" s="1306"/>
      <c r="N31" s="1306"/>
      <c r="O31" s="1306"/>
      <c r="P31" s="1306"/>
      <c r="Q31" s="1306"/>
      <c r="R31" s="1306"/>
      <c r="S31" s="1306"/>
      <c r="T31" s="1306"/>
      <c r="U31" s="1306"/>
      <c r="V31" s="1306"/>
      <c r="W31" s="1306"/>
      <c r="X31" s="1306"/>
      <c r="Y31" s="1306"/>
      <c r="Z31" s="1306"/>
      <c r="AA31" s="1306"/>
      <c r="AB31" s="1306"/>
      <c r="AC31" s="1306"/>
      <c r="AD31" s="1306"/>
      <c r="AE31" s="1306"/>
      <c r="AF31" s="1306"/>
      <c r="AG31" s="1306"/>
      <c r="AH31" s="1306"/>
      <c r="AI31" s="1306"/>
      <c r="AJ31" s="1306"/>
      <c r="AK31" s="1306"/>
      <c r="AL31" s="1306"/>
      <c r="AM31" s="1307"/>
    </row>
    <row r="32" spans="2:39" ht="21" customHeight="1" x14ac:dyDescent="0.2">
      <c r="B32" s="1285"/>
      <c r="C32" s="1224"/>
      <c r="D32" s="1225"/>
      <c r="E32" s="1225"/>
      <c r="F32" s="1225"/>
      <c r="G32" s="1225"/>
      <c r="H32" s="1225"/>
      <c r="I32" s="1225"/>
      <c r="J32" s="1226"/>
      <c r="K32" s="1308"/>
      <c r="L32" s="1309"/>
      <c r="M32" s="1309"/>
      <c r="N32" s="1309"/>
      <c r="O32" s="1309"/>
      <c r="P32" s="1309"/>
      <c r="Q32" s="1309"/>
      <c r="R32" s="1309"/>
      <c r="S32" s="1309"/>
      <c r="T32" s="1309"/>
      <c r="U32" s="1309"/>
      <c r="V32" s="1309"/>
      <c r="W32" s="1309"/>
      <c r="X32" s="1309"/>
      <c r="Y32" s="1309"/>
      <c r="Z32" s="1309"/>
      <c r="AA32" s="1309"/>
      <c r="AB32" s="1309"/>
      <c r="AC32" s="1309"/>
      <c r="AD32" s="1309"/>
      <c r="AE32" s="1309"/>
      <c r="AF32" s="1309"/>
      <c r="AG32" s="1309"/>
      <c r="AH32" s="1309"/>
      <c r="AI32" s="1309"/>
      <c r="AJ32" s="1309"/>
      <c r="AK32" s="1309"/>
      <c r="AL32" s="1309"/>
      <c r="AM32" s="1310"/>
    </row>
    <row r="33" spans="2:40" ht="21" customHeight="1" x14ac:dyDescent="0.2">
      <c r="B33" s="1285"/>
      <c r="C33" s="1208" t="s">
        <v>386</v>
      </c>
      <c r="D33" s="1209"/>
      <c r="E33" s="1209"/>
      <c r="F33" s="1209"/>
      <c r="G33" s="1209"/>
      <c r="H33" s="1209"/>
      <c r="I33" s="1209"/>
      <c r="J33" s="1210"/>
      <c r="K33" s="1206" t="s">
        <v>387</v>
      </c>
      <c r="L33" s="1206"/>
      <c r="M33" s="1206"/>
      <c r="N33" s="1206"/>
      <c r="O33" s="1206"/>
      <c r="P33" s="1294"/>
      <c r="Q33" s="1294"/>
      <c r="R33" s="1294"/>
      <c r="S33" s="1294"/>
      <c r="T33" s="1294"/>
      <c r="U33" s="1294"/>
      <c r="V33" s="1294"/>
      <c r="W33" s="1294"/>
      <c r="X33" s="1294"/>
      <c r="Y33" s="1206" t="s">
        <v>388</v>
      </c>
      <c r="Z33" s="1206"/>
      <c r="AA33" s="1206"/>
      <c r="AB33" s="1206"/>
      <c r="AC33" s="1206"/>
      <c r="AD33" s="1294"/>
      <c r="AE33" s="1294"/>
      <c r="AF33" s="1294"/>
      <c r="AG33" s="1294"/>
      <c r="AH33" s="1294"/>
      <c r="AI33" s="1294"/>
      <c r="AJ33" s="1294"/>
      <c r="AK33" s="1294"/>
      <c r="AL33" s="1294"/>
      <c r="AM33" s="1295"/>
    </row>
    <row r="34" spans="2:40" ht="21" customHeight="1" thickBot="1" x14ac:dyDescent="0.25">
      <c r="B34" s="1285"/>
      <c r="C34" s="1208" t="s">
        <v>436</v>
      </c>
      <c r="D34" s="1209"/>
      <c r="E34" s="1209"/>
      <c r="F34" s="1209"/>
      <c r="G34" s="1209"/>
      <c r="H34" s="1209"/>
      <c r="I34" s="1209"/>
      <c r="J34" s="1210"/>
      <c r="K34" s="1211" t="s">
        <v>285</v>
      </c>
      <c r="L34" s="1212"/>
      <c r="M34" s="1212"/>
      <c r="N34" s="1212"/>
      <c r="O34" s="1213"/>
      <c r="P34" s="1288"/>
      <c r="Q34" s="1289"/>
      <c r="R34" s="1289"/>
      <c r="S34" s="1289"/>
      <c r="T34" s="1289"/>
      <c r="U34" s="1289"/>
      <c r="V34" s="1289"/>
      <c r="W34" s="1289"/>
      <c r="X34" s="1289"/>
      <c r="Y34" s="1289"/>
      <c r="Z34" s="1289"/>
      <c r="AA34" s="1289"/>
      <c r="AB34" s="1289"/>
      <c r="AC34" s="1289"/>
      <c r="AD34" s="1289"/>
      <c r="AE34" s="1289"/>
      <c r="AF34" s="1289"/>
      <c r="AG34" s="1289"/>
      <c r="AH34" s="1289"/>
      <c r="AI34" s="1289"/>
      <c r="AJ34" s="1289"/>
      <c r="AK34" s="1289"/>
      <c r="AL34" s="1289"/>
      <c r="AM34" s="1290"/>
    </row>
    <row r="35" spans="2:40" ht="20.25" customHeight="1" x14ac:dyDescent="0.2">
      <c r="B35" s="1161" t="s">
        <v>394</v>
      </c>
      <c r="C35" s="1182" t="s">
        <v>1008</v>
      </c>
      <c r="D35" s="1183"/>
      <c r="E35" s="1183"/>
      <c r="F35" s="1183"/>
      <c r="G35" s="1183"/>
      <c r="H35" s="1183"/>
      <c r="I35" s="1183"/>
      <c r="J35" s="1183"/>
      <c r="K35" s="1183"/>
      <c r="L35" s="1183"/>
      <c r="M35" s="1183"/>
      <c r="N35" s="1183"/>
      <c r="O35" s="1184"/>
      <c r="P35" s="1197" t="s">
        <v>396</v>
      </c>
      <c r="Q35" s="1197"/>
      <c r="R35" s="1197"/>
      <c r="S35" s="1197"/>
      <c r="T35" s="1197"/>
      <c r="U35" s="1197"/>
      <c r="V35" s="1197"/>
      <c r="W35" s="1197"/>
      <c r="X35" s="1203"/>
      <c r="Y35" s="1203"/>
      <c r="Z35" s="1205"/>
      <c r="AA35" s="1205"/>
      <c r="AB35" s="1205"/>
      <c r="AC35" s="1203" t="s">
        <v>397</v>
      </c>
      <c r="AD35" s="1205"/>
      <c r="AE35" s="1205"/>
      <c r="AF35" s="1205"/>
      <c r="AG35" s="1203" t="s">
        <v>398</v>
      </c>
      <c r="AH35" s="1205"/>
      <c r="AI35" s="1205"/>
      <c r="AJ35" s="1205"/>
      <c r="AK35" s="1203" t="s">
        <v>399</v>
      </c>
      <c r="AL35" s="1199"/>
      <c r="AM35" s="1200"/>
    </row>
    <row r="36" spans="2:40" ht="12" customHeight="1" x14ac:dyDescent="0.2">
      <c r="B36" s="1162"/>
      <c r="C36" s="1185"/>
      <c r="D36" s="1186"/>
      <c r="E36" s="1186"/>
      <c r="F36" s="1186"/>
      <c r="G36" s="1186"/>
      <c r="H36" s="1186"/>
      <c r="I36" s="1186"/>
      <c r="J36" s="1186"/>
      <c r="K36" s="1186"/>
      <c r="L36" s="1186"/>
      <c r="M36" s="1186"/>
      <c r="N36" s="1186"/>
      <c r="O36" s="1187"/>
      <c r="P36" s="1198"/>
      <c r="Q36" s="1198"/>
      <c r="R36" s="1198"/>
      <c r="S36" s="1198"/>
      <c r="T36" s="1198"/>
      <c r="U36" s="1198"/>
      <c r="V36" s="1198"/>
      <c r="W36" s="1198"/>
      <c r="X36" s="1204"/>
      <c r="Y36" s="1204"/>
      <c r="Z36" s="1206"/>
      <c r="AA36" s="1206"/>
      <c r="AB36" s="1206"/>
      <c r="AC36" s="1204"/>
      <c r="AD36" s="1206"/>
      <c r="AE36" s="1206"/>
      <c r="AF36" s="1206"/>
      <c r="AG36" s="1204"/>
      <c r="AH36" s="1206"/>
      <c r="AI36" s="1206"/>
      <c r="AJ36" s="1206"/>
      <c r="AK36" s="1204"/>
      <c r="AL36" s="1199"/>
      <c r="AM36" s="1200"/>
    </row>
    <row r="37" spans="2:40" ht="33" customHeight="1" x14ac:dyDescent="0.2">
      <c r="B37" s="1162"/>
      <c r="C37" s="1185"/>
      <c r="D37" s="1186"/>
      <c r="E37" s="1186"/>
      <c r="F37" s="1186"/>
      <c r="G37" s="1186"/>
      <c r="H37" s="1186"/>
      <c r="I37" s="1186"/>
      <c r="J37" s="1186"/>
      <c r="K37" s="1186"/>
      <c r="L37" s="1186"/>
      <c r="M37" s="1186"/>
      <c r="N37" s="1186"/>
      <c r="O37" s="1187"/>
      <c r="P37" s="1283" t="s">
        <v>12</v>
      </c>
      <c r="Q37" s="1198"/>
      <c r="R37" s="1198"/>
      <c r="S37" s="1198"/>
      <c r="T37" s="1198"/>
      <c r="U37" s="1198"/>
      <c r="V37" s="1198"/>
      <c r="W37" s="1198"/>
      <c r="X37" s="1204" t="s">
        <v>829</v>
      </c>
      <c r="Y37" s="1204"/>
      <c r="Z37" s="1207"/>
      <c r="AA37" s="1207"/>
      <c r="AB37" s="1207"/>
      <c r="AC37" s="742" t="s">
        <v>397</v>
      </c>
      <c r="AD37" s="1207"/>
      <c r="AE37" s="1207"/>
      <c r="AF37" s="1207"/>
      <c r="AG37" s="742" t="s">
        <v>398</v>
      </c>
      <c r="AH37" s="1207"/>
      <c r="AI37" s="1207"/>
      <c r="AJ37" s="1207"/>
      <c r="AK37" s="742" t="s">
        <v>399</v>
      </c>
      <c r="AL37" s="1199"/>
      <c r="AM37" s="1200"/>
    </row>
    <row r="38" spans="2:40" ht="42" customHeight="1" x14ac:dyDescent="0.2">
      <c r="B38" s="1162"/>
      <c r="C38" s="1188" t="s">
        <v>819</v>
      </c>
      <c r="D38" s="1189"/>
      <c r="E38" s="1189"/>
      <c r="F38" s="1189"/>
      <c r="G38" s="1189"/>
      <c r="H38" s="1189"/>
      <c r="I38" s="1189"/>
      <c r="J38" s="1189"/>
      <c r="K38" s="1189"/>
      <c r="L38" s="1189"/>
      <c r="M38" s="1189"/>
      <c r="N38" s="1189"/>
      <c r="O38" s="1190"/>
      <c r="P38" s="1198" t="s">
        <v>400</v>
      </c>
      <c r="Q38" s="1198"/>
      <c r="R38" s="1198"/>
      <c r="S38" s="1198"/>
      <c r="T38" s="1198"/>
      <c r="U38" s="1198"/>
      <c r="V38" s="1198"/>
      <c r="W38" s="1198"/>
      <c r="X38" s="1204" t="s">
        <v>829</v>
      </c>
      <c r="Y38" s="1204"/>
      <c r="Z38" s="1207"/>
      <c r="AA38" s="1207"/>
      <c r="AB38" s="1207"/>
      <c r="AC38" s="742" t="s">
        <v>397</v>
      </c>
      <c r="AD38" s="1207"/>
      <c r="AE38" s="1207"/>
      <c r="AF38" s="1207"/>
      <c r="AG38" s="742" t="s">
        <v>398</v>
      </c>
      <c r="AH38" s="1207"/>
      <c r="AI38" s="1207"/>
      <c r="AJ38" s="1207"/>
      <c r="AK38" s="742" t="s">
        <v>399</v>
      </c>
      <c r="AL38" s="1201"/>
      <c r="AM38" s="1202"/>
    </row>
    <row r="39" spans="2:40" ht="15.75" customHeight="1" x14ac:dyDescent="0.2">
      <c r="B39" s="1162"/>
      <c r="C39" s="1191" t="s">
        <v>820</v>
      </c>
      <c r="D39" s="1192"/>
      <c r="E39" s="1192"/>
      <c r="F39" s="1192"/>
      <c r="G39" s="1192"/>
      <c r="H39" s="1192"/>
      <c r="I39" s="1192"/>
      <c r="J39" s="1192"/>
      <c r="K39" s="1192"/>
      <c r="L39" s="1192"/>
      <c r="M39" s="1192"/>
      <c r="N39" s="1192"/>
      <c r="O39" s="1193"/>
      <c r="P39" s="1191" t="s">
        <v>395</v>
      </c>
      <c r="Q39" s="1192"/>
      <c r="R39" s="1192"/>
      <c r="S39" s="1192"/>
      <c r="T39" s="1192"/>
      <c r="U39" s="1192"/>
      <c r="V39" s="1192"/>
      <c r="W39" s="1192"/>
      <c r="X39" s="1192"/>
      <c r="Y39" s="1192"/>
      <c r="Z39" s="1192"/>
      <c r="AA39" s="1192"/>
      <c r="AB39" s="1192"/>
      <c r="AC39" s="1192"/>
      <c r="AD39" s="1192"/>
      <c r="AE39" s="1192"/>
      <c r="AF39" s="1192"/>
      <c r="AG39" s="1192"/>
      <c r="AH39" s="1192"/>
      <c r="AI39" s="1192"/>
      <c r="AJ39" s="1192"/>
      <c r="AK39" s="1192"/>
      <c r="AL39" s="1192"/>
      <c r="AM39" s="1192"/>
      <c r="AN39" s="855"/>
    </row>
    <row r="40" spans="2:40" ht="9.75" customHeight="1" x14ac:dyDescent="0.2">
      <c r="B40" s="1162"/>
      <c r="C40" s="1194"/>
      <c r="D40" s="1195"/>
      <c r="E40" s="1195"/>
      <c r="F40" s="1195"/>
      <c r="G40" s="1195"/>
      <c r="H40" s="1195"/>
      <c r="I40" s="1195"/>
      <c r="J40" s="1195"/>
      <c r="K40" s="1195"/>
      <c r="L40" s="1195"/>
      <c r="M40" s="1195"/>
      <c r="N40" s="1195"/>
      <c r="O40" s="1196"/>
      <c r="P40" s="1194"/>
      <c r="Q40" s="1195"/>
      <c r="R40" s="1195"/>
      <c r="S40" s="1195"/>
      <c r="T40" s="1195"/>
      <c r="U40" s="1195"/>
      <c r="V40" s="1195"/>
      <c r="W40" s="1195"/>
      <c r="X40" s="1195"/>
      <c r="Y40" s="1195"/>
      <c r="Z40" s="1195"/>
      <c r="AA40" s="1195"/>
      <c r="AB40" s="1195"/>
      <c r="AC40" s="1195"/>
      <c r="AD40" s="1195"/>
      <c r="AE40" s="1195"/>
      <c r="AF40" s="1195"/>
      <c r="AG40" s="1195"/>
      <c r="AH40" s="1195"/>
      <c r="AI40" s="1195"/>
      <c r="AJ40" s="1195"/>
      <c r="AK40" s="1195"/>
      <c r="AL40" s="1195"/>
      <c r="AM40" s="1195"/>
      <c r="AN40" s="855"/>
    </row>
    <row r="41" spans="2:40" ht="21" customHeight="1" x14ac:dyDescent="0.2">
      <c r="B41" s="1162"/>
      <c r="C41" s="1164"/>
      <c r="D41" s="1165"/>
      <c r="E41" s="1165"/>
      <c r="F41" s="1165"/>
      <c r="G41" s="1165"/>
      <c r="H41" s="1165"/>
      <c r="I41" s="1165"/>
      <c r="J41" s="1165"/>
      <c r="K41" s="1165"/>
      <c r="L41" s="1165"/>
      <c r="M41" s="1165"/>
      <c r="N41" s="1165"/>
      <c r="O41" s="1166"/>
      <c r="P41" s="1170"/>
      <c r="Q41" s="1171"/>
      <c r="R41" s="1171"/>
      <c r="S41" s="1171"/>
      <c r="T41" s="1171"/>
      <c r="U41" s="1171"/>
      <c r="V41" s="1171"/>
      <c r="W41" s="1171"/>
      <c r="X41" s="1171"/>
      <c r="Y41" s="1171"/>
      <c r="Z41" s="1171"/>
      <c r="AA41" s="1171"/>
      <c r="AB41" s="1171"/>
      <c r="AC41" s="1171"/>
      <c r="AD41" s="1171"/>
      <c r="AE41" s="1171"/>
      <c r="AF41" s="1171"/>
      <c r="AG41" s="1171"/>
      <c r="AH41" s="1171"/>
      <c r="AI41" s="1171"/>
      <c r="AJ41" s="1171"/>
      <c r="AK41" s="1171"/>
      <c r="AL41" s="1171"/>
      <c r="AM41" s="1172"/>
    </row>
    <row r="42" spans="2:40" ht="21" customHeight="1" x14ac:dyDescent="0.2">
      <c r="B42" s="1162"/>
      <c r="C42" s="1167"/>
      <c r="D42" s="1168"/>
      <c r="E42" s="1168"/>
      <c r="F42" s="1168"/>
      <c r="G42" s="1168"/>
      <c r="H42" s="1168"/>
      <c r="I42" s="1168"/>
      <c r="J42" s="1168"/>
      <c r="K42" s="1168"/>
      <c r="L42" s="1168"/>
      <c r="M42" s="1168"/>
      <c r="N42" s="1168"/>
      <c r="O42" s="1169"/>
      <c r="P42" s="1173"/>
      <c r="Q42" s="1174"/>
      <c r="R42" s="1174"/>
      <c r="S42" s="1174"/>
      <c r="T42" s="1174"/>
      <c r="U42" s="1174"/>
      <c r="V42" s="1174"/>
      <c r="W42" s="1174"/>
      <c r="X42" s="1174"/>
      <c r="Y42" s="1174"/>
      <c r="Z42" s="1174"/>
      <c r="AA42" s="1174"/>
      <c r="AB42" s="1174"/>
      <c r="AC42" s="1174"/>
      <c r="AD42" s="1174"/>
      <c r="AE42" s="1174"/>
      <c r="AF42" s="1174"/>
      <c r="AG42" s="1174"/>
      <c r="AH42" s="1174"/>
      <c r="AI42" s="1174"/>
      <c r="AJ42" s="1174"/>
      <c r="AK42" s="1174"/>
      <c r="AL42" s="1174"/>
      <c r="AM42" s="1175"/>
    </row>
    <row r="43" spans="2:40" ht="92.25" customHeight="1" x14ac:dyDescent="0.2">
      <c r="B43" s="1163"/>
      <c r="C43" s="1167"/>
      <c r="D43" s="1168"/>
      <c r="E43" s="1168"/>
      <c r="F43" s="1168"/>
      <c r="G43" s="1168"/>
      <c r="H43" s="1168"/>
      <c r="I43" s="1168"/>
      <c r="J43" s="1168"/>
      <c r="K43" s="1168"/>
      <c r="L43" s="1168"/>
      <c r="M43" s="1168"/>
      <c r="N43" s="1168"/>
      <c r="O43" s="1169"/>
      <c r="P43" s="1173"/>
      <c r="Q43" s="1174"/>
      <c r="R43" s="1174"/>
      <c r="S43" s="1174"/>
      <c r="T43" s="1174"/>
      <c r="U43" s="1174"/>
      <c r="V43" s="1174"/>
      <c r="W43" s="1174"/>
      <c r="X43" s="1174"/>
      <c r="Y43" s="1174"/>
      <c r="Z43" s="1174"/>
      <c r="AA43" s="1174"/>
      <c r="AB43" s="1174"/>
      <c r="AC43" s="1174"/>
      <c r="AD43" s="1174"/>
      <c r="AE43" s="1174"/>
      <c r="AF43" s="1174"/>
      <c r="AG43" s="1174"/>
      <c r="AH43" s="1174"/>
      <c r="AI43" s="1174"/>
      <c r="AJ43" s="1174"/>
      <c r="AK43" s="1174"/>
      <c r="AL43" s="1174"/>
      <c r="AM43" s="1175"/>
    </row>
    <row r="44" spans="2:40" ht="45" customHeight="1" thickBot="1" x14ac:dyDescent="0.25">
      <c r="B44" s="743" t="s">
        <v>818</v>
      </c>
      <c r="C44" s="1176" t="s">
        <v>821</v>
      </c>
      <c r="D44" s="1177"/>
      <c r="E44" s="1177"/>
      <c r="F44" s="1177"/>
      <c r="G44" s="1177"/>
      <c r="H44" s="1177"/>
      <c r="I44" s="1177"/>
      <c r="J44" s="1177"/>
      <c r="K44" s="1177"/>
      <c r="L44" s="1177"/>
      <c r="M44" s="1177"/>
      <c r="N44" s="1177"/>
      <c r="O44" s="1178"/>
      <c r="P44" s="1179" t="s">
        <v>822</v>
      </c>
      <c r="Q44" s="1180"/>
      <c r="R44" s="1180"/>
      <c r="S44" s="1180"/>
      <c r="T44" s="1180"/>
      <c r="U44" s="1180"/>
      <c r="V44" s="1180"/>
      <c r="W44" s="1180"/>
      <c r="X44" s="1180"/>
      <c r="Y44" s="1180"/>
      <c r="Z44" s="1180"/>
      <c r="AA44" s="1180"/>
      <c r="AB44" s="1180"/>
      <c r="AC44" s="1180"/>
      <c r="AD44" s="1180"/>
      <c r="AE44" s="1180"/>
      <c r="AF44" s="1180"/>
      <c r="AG44" s="1180"/>
      <c r="AH44" s="1180"/>
      <c r="AI44" s="1180"/>
      <c r="AJ44" s="1180"/>
      <c r="AK44" s="1180"/>
      <c r="AL44" s="1180"/>
      <c r="AM44" s="1181"/>
    </row>
    <row r="45" spans="2:40" ht="11.25" customHeight="1" x14ac:dyDescent="0.2">
      <c r="B45" s="1271" t="s">
        <v>501</v>
      </c>
      <c r="C45" s="1271"/>
      <c r="D45" s="1271"/>
      <c r="E45" s="1271"/>
      <c r="F45" s="1271"/>
      <c r="G45" s="1271"/>
      <c r="H45" s="1271"/>
      <c r="I45" s="1271"/>
      <c r="J45" s="1271"/>
      <c r="K45" s="1271"/>
      <c r="L45" s="1271"/>
      <c r="M45" s="1271"/>
      <c r="N45" s="1271"/>
      <c r="O45" s="1271"/>
      <c r="P45" s="1271"/>
      <c r="Q45" s="1271"/>
      <c r="R45" s="1271"/>
      <c r="S45" s="1271"/>
      <c r="T45" s="1271"/>
      <c r="U45" s="1271"/>
      <c r="V45" s="1271"/>
      <c r="W45" s="1271"/>
      <c r="X45" s="1271"/>
      <c r="Y45" s="1271"/>
      <c r="Z45" s="1271"/>
      <c r="AA45" s="1271"/>
      <c r="AB45" s="1271"/>
      <c r="AC45" s="1271"/>
      <c r="AD45" s="1271"/>
      <c r="AE45" s="1271"/>
      <c r="AF45" s="1271"/>
      <c r="AG45" s="1271"/>
      <c r="AH45" s="1271"/>
      <c r="AI45" s="1271"/>
      <c r="AJ45" s="1271"/>
      <c r="AK45" s="1271"/>
      <c r="AL45" s="1271"/>
      <c r="AM45" s="1271"/>
    </row>
    <row r="46" spans="2:40" ht="9" customHeight="1" x14ac:dyDescent="0.2">
      <c r="B46" s="1271"/>
      <c r="C46" s="1271"/>
      <c r="D46" s="1271"/>
      <c r="E46" s="1271"/>
      <c r="F46" s="1271"/>
      <c r="G46" s="1271"/>
      <c r="H46" s="1271"/>
      <c r="I46" s="1271"/>
      <c r="J46" s="1271"/>
      <c r="K46" s="1271"/>
      <c r="L46" s="1271"/>
      <c r="M46" s="1271"/>
      <c r="N46" s="1271"/>
      <c r="O46" s="1271"/>
      <c r="P46" s="1271"/>
      <c r="Q46" s="1271"/>
      <c r="R46" s="1271"/>
      <c r="S46" s="1271"/>
      <c r="T46" s="1271"/>
      <c r="U46" s="1271"/>
      <c r="V46" s="1271"/>
      <c r="W46" s="1271"/>
      <c r="X46" s="1271"/>
      <c r="Y46" s="1271"/>
      <c r="Z46" s="1271"/>
      <c r="AA46" s="1271"/>
      <c r="AB46" s="1271"/>
      <c r="AC46" s="1271"/>
      <c r="AD46" s="1271"/>
      <c r="AE46" s="1271"/>
      <c r="AF46" s="1271"/>
      <c r="AG46" s="1271"/>
      <c r="AH46" s="1271"/>
      <c r="AI46" s="1271"/>
      <c r="AJ46" s="1271"/>
      <c r="AK46" s="1271"/>
      <c r="AL46" s="1271"/>
      <c r="AM46" s="1271"/>
    </row>
    <row r="47" spans="2:40" ht="21" customHeight="1" x14ac:dyDescent="0.2">
      <c r="B47" s="219"/>
      <c r="C47" s="219"/>
      <c r="D47" s="219"/>
      <c r="E47" s="219"/>
      <c r="F47" s="219"/>
      <c r="G47" s="219"/>
      <c r="H47" s="219"/>
      <c r="I47" s="219"/>
      <c r="J47" s="219"/>
      <c r="K47" s="219"/>
      <c r="L47" s="219"/>
      <c r="M47" s="219"/>
      <c r="N47" s="219"/>
      <c r="O47" s="219"/>
      <c r="P47" s="219"/>
      <c r="Q47" s="219"/>
      <c r="R47" s="219"/>
      <c r="S47" s="219"/>
      <c r="T47" s="219"/>
      <c r="U47" s="219"/>
      <c r="V47" s="219"/>
      <c r="W47" s="219"/>
      <c r="X47" s="219"/>
      <c r="Y47" s="219"/>
      <c r="Z47" s="219"/>
      <c r="AA47" s="219"/>
      <c r="AB47" s="219"/>
      <c r="AC47" s="219"/>
      <c r="AD47" s="219"/>
      <c r="AE47" s="219"/>
      <c r="AF47" s="219"/>
      <c r="AG47" s="219"/>
      <c r="AH47" s="219"/>
      <c r="AI47" s="219"/>
      <c r="AJ47" s="219"/>
      <c r="AK47" s="219"/>
      <c r="AL47" s="219"/>
      <c r="AM47" s="219"/>
    </row>
    <row r="48" spans="2:40" ht="21" customHeight="1" x14ac:dyDescent="0.2">
      <c r="B48" s="220"/>
      <c r="C48" s="221"/>
    </row>
    <row r="49" spans="2:3" ht="21" customHeight="1" x14ac:dyDescent="0.2">
      <c r="B49" s="220"/>
      <c r="C49" s="221"/>
    </row>
    <row r="50" spans="2:3" ht="21" customHeight="1" x14ac:dyDescent="0.2">
      <c r="B50" s="220"/>
      <c r="C50" s="221"/>
    </row>
    <row r="51" spans="2:3" ht="21" customHeight="1" x14ac:dyDescent="0.2">
      <c r="B51" s="220"/>
      <c r="C51" s="221"/>
    </row>
  </sheetData>
  <customSheetViews>
    <customSheetView guid="{E5B59279-AC02-449B-9B6C-AEEA7F9D3D1D}" scale="60" showPageBreaks="1" printArea="1" hiddenColumns="1" view="pageBreakPreview" topLeftCell="B1">
      <selection activeCell="AB6" sqref="AB6"/>
      <pageMargins left="0.39370078740157483" right="0.39370078740157483" top="0.39370078740157483" bottom="0.39370078740157483" header="0.39370078740157483" footer="0.39370078740157483"/>
      <printOptions horizontalCentered="1"/>
      <headerFooter alignWithMargins="0"/>
    </customSheetView>
  </customSheetViews>
  <mergeCells count="83">
    <mergeCell ref="B45:AM46"/>
    <mergeCell ref="B1:AM1"/>
    <mergeCell ref="K26:T28"/>
    <mergeCell ref="P37:W37"/>
    <mergeCell ref="B23:B34"/>
    <mergeCell ref="K23:AM23"/>
    <mergeCell ref="P34:AM34"/>
    <mergeCell ref="C23:J25"/>
    <mergeCell ref="K24:AM24"/>
    <mergeCell ref="AD26:AM26"/>
    <mergeCell ref="AD33:AM33"/>
    <mergeCell ref="U26:AA28"/>
    <mergeCell ref="AD28:AM28"/>
    <mergeCell ref="P33:X33"/>
    <mergeCell ref="Y33:AC33"/>
    <mergeCell ref="K31:AM32"/>
    <mergeCell ref="AA29:AL29"/>
    <mergeCell ref="AA30:AL30"/>
    <mergeCell ref="B13:AM13"/>
    <mergeCell ref="K25:AM25"/>
    <mergeCell ref="Y22:AC22"/>
    <mergeCell ref="AD22:AM22"/>
    <mergeCell ref="AD27:AM27"/>
    <mergeCell ref="B15:B22"/>
    <mergeCell ref="K19:AM19"/>
    <mergeCell ref="K21:O21"/>
    <mergeCell ref="Y21:AC21"/>
    <mergeCell ref="AD21:AM21"/>
    <mergeCell ref="C15:J15"/>
    <mergeCell ref="K16:AM16"/>
    <mergeCell ref="P21:X21"/>
    <mergeCell ref="C16:J16"/>
    <mergeCell ref="C17:J20"/>
    <mergeCell ref="P38:W38"/>
    <mergeCell ref="X38:Y38"/>
    <mergeCell ref="B2:AM2"/>
    <mergeCell ref="B3:AM3"/>
    <mergeCell ref="AA4:AL4"/>
    <mergeCell ref="C6:P6"/>
    <mergeCell ref="AA8:AM8"/>
    <mergeCell ref="AA9:AM9"/>
    <mergeCell ref="AA10:AK10"/>
    <mergeCell ref="K15:AM15"/>
    <mergeCell ref="K18:AM18"/>
    <mergeCell ref="K20:AM20"/>
    <mergeCell ref="K17:AM17"/>
    <mergeCell ref="C22:J22"/>
    <mergeCell ref="P22:X22"/>
    <mergeCell ref="C34:J34"/>
    <mergeCell ref="K34:O34"/>
    <mergeCell ref="X37:Y37"/>
    <mergeCell ref="C21:J21"/>
    <mergeCell ref="K22:O22"/>
    <mergeCell ref="C30:J30"/>
    <mergeCell ref="C33:J33"/>
    <mergeCell ref="K33:O33"/>
    <mergeCell ref="C29:J29"/>
    <mergeCell ref="C31:J32"/>
    <mergeCell ref="C26:J28"/>
    <mergeCell ref="AD35:AF36"/>
    <mergeCell ref="AH35:AJ36"/>
    <mergeCell ref="AH37:AJ37"/>
    <mergeCell ref="Z38:AB38"/>
    <mergeCell ref="AD38:AF38"/>
    <mergeCell ref="AH38:AJ38"/>
    <mergeCell ref="Z37:AB37"/>
    <mergeCell ref="AD37:AF37"/>
    <mergeCell ref="B35:B43"/>
    <mergeCell ref="C41:O43"/>
    <mergeCell ref="P41:AM43"/>
    <mergeCell ref="C44:O44"/>
    <mergeCell ref="P44:AM44"/>
    <mergeCell ref="C35:O37"/>
    <mergeCell ref="C38:O38"/>
    <mergeCell ref="C39:O40"/>
    <mergeCell ref="P39:AM40"/>
    <mergeCell ref="P35:W36"/>
    <mergeCell ref="AL35:AM38"/>
    <mergeCell ref="X35:Y36"/>
    <mergeCell ref="AC35:AC36"/>
    <mergeCell ref="AG35:AG36"/>
    <mergeCell ref="AK35:AK36"/>
    <mergeCell ref="Z35:AB36"/>
  </mergeCells>
  <phoneticPr fontId="5"/>
  <dataValidations count="2">
    <dataValidation type="list" allowBlank="1" showInputMessage="1" showErrorMessage="1" sqref="C6:P6">
      <formula1>$AT$5:$AT$10</formula1>
    </dataValidation>
    <dataValidation type="list" allowBlank="1" showInputMessage="1" showErrorMessage="1" sqref="X35:Y36">
      <formula1>"平成,令和"</formula1>
    </dataValidation>
  </dataValidations>
  <printOptions horizontalCentered="1"/>
  <pageMargins left="0.39370078740157483" right="0.39370078740157483" top="0.39370078740157483" bottom="0.39370078740157483" header="0.39370078740157483" footer="0.39370078740157483"/>
  <pageSetup paperSize="9" scale="78"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BP149"/>
  <sheetViews>
    <sheetView showGridLines="0" view="pageBreakPreview" zoomScale="60" zoomScaleNormal="75" workbookViewId="0">
      <selection activeCell="AF4" sqref="AF4:BA4"/>
    </sheetView>
  </sheetViews>
  <sheetFormatPr defaultColWidth="9" defaultRowHeight="13.2" x14ac:dyDescent="0.2"/>
  <cols>
    <col min="1" max="1" width="4" style="571" customWidth="1"/>
    <col min="2" max="5" width="2.6640625" style="570" customWidth="1"/>
    <col min="6" max="6" width="0.77734375" style="570" customWidth="1"/>
    <col min="7" max="9" width="2.6640625" style="570" customWidth="1"/>
    <col min="10" max="10" width="1.44140625" style="570" customWidth="1"/>
    <col min="11" max="11" width="3" style="570" customWidth="1"/>
    <col min="12" max="15" width="2.6640625" style="572" customWidth="1"/>
    <col min="16" max="16" width="5.44140625" style="572" customWidth="1"/>
    <col min="17" max="17" width="4" style="572" customWidth="1"/>
    <col min="18" max="21" width="2.6640625" style="570" customWidth="1"/>
    <col min="22" max="22" width="4.109375" style="570" customWidth="1"/>
    <col min="23" max="25" width="2.6640625" style="570" customWidth="1"/>
    <col min="26" max="26" width="4.44140625" style="570" customWidth="1"/>
    <col min="27" max="37" width="2.6640625" style="571" customWidth="1"/>
    <col min="38" max="38" width="4.44140625" style="571" customWidth="1"/>
    <col min="39" max="40" width="2.6640625" style="570" customWidth="1"/>
    <col min="41" max="41" width="3.88671875" style="570" customWidth="1"/>
    <col min="42" max="47" width="2.6640625" style="570" customWidth="1"/>
    <col min="48" max="48" width="5" style="570" customWidth="1"/>
    <col min="49" max="51" width="2.6640625" style="570" customWidth="1"/>
    <col min="52" max="52" width="5.109375" style="570" customWidth="1"/>
    <col min="53" max="53" width="7" style="570" customWidth="1"/>
    <col min="54" max="56" width="3.21875" style="570" customWidth="1"/>
    <col min="57" max="57" width="1.44140625" style="570" customWidth="1"/>
    <col min="58" max="58" width="2.6640625" style="570" customWidth="1"/>
    <col min="59" max="16384" width="9" style="570"/>
  </cols>
  <sheetData>
    <row r="1" spans="1:60" x14ac:dyDescent="0.2">
      <c r="B1" s="577" t="s">
        <v>742</v>
      </c>
      <c r="C1" s="577"/>
      <c r="D1" s="577"/>
      <c r="E1" s="577"/>
      <c r="F1" s="577"/>
      <c r="G1" s="577"/>
      <c r="H1" s="577"/>
      <c r="I1" s="577"/>
      <c r="J1" s="577"/>
      <c r="K1" s="577"/>
      <c r="L1" s="573"/>
      <c r="M1" s="573"/>
      <c r="N1" s="573"/>
      <c r="O1" s="573"/>
      <c r="P1" s="573"/>
      <c r="Q1" s="573"/>
      <c r="R1" s="577"/>
      <c r="S1" s="577"/>
      <c r="T1" s="577"/>
      <c r="U1" s="577"/>
      <c r="V1" s="577"/>
      <c r="W1" s="577"/>
      <c r="X1" s="577"/>
      <c r="Y1" s="577"/>
      <c r="Z1" s="577"/>
      <c r="AA1" s="578"/>
      <c r="AB1" s="578"/>
      <c r="AC1" s="578"/>
      <c r="AD1" s="578"/>
      <c r="AE1" s="578"/>
      <c r="AF1" s="578"/>
      <c r="AG1" s="578"/>
      <c r="AH1" s="578"/>
      <c r="AI1" s="578"/>
      <c r="AJ1" s="578"/>
      <c r="AK1" s="578"/>
      <c r="AL1" s="578"/>
      <c r="AM1" s="577"/>
      <c r="AN1" s="577"/>
      <c r="AO1" s="577"/>
      <c r="AP1" s="577"/>
      <c r="AQ1" s="577"/>
      <c r="AR1" s="577"/>
      <c r="AS1" s="577"/>
      <c r="AT1" s="577"/>
      <c r="AU1" s="577"/>
      <c r="AV1" s="577"/>
      <c r="AW1" s="577"/>
      <c r="AX1" s="577"/>
      <c r="AY1" s="577"/>
      <c r="AZ1" s="577"/>
      <c r="BA1" s="577"/>
      <c r="BB1" s="577"/>
      <c r="BC1" s="577"/>
      <c r="BD1" s="577"/>
      <c r="BE1" s="577"/>
    </row>
    <row r="2" spans="1:60" ht="30.75" customHeight="1" x14ac:dyDescent="0.2">
      <c r="A2" s="1591" t="s">
        <v>401</v>
      </c>
      <c r="B2" s="1591"/>
      <c r="C2" s="1591"/>
      <c r="D2" s="1591"/>
      <c r="E2" s="1591"/>
      <c r="F2" s="1591"/>
      <c r="G2" s="1591"/>
      <c r="H2" s="1591"/>
      <c r="I2" s="1591"/>
      <c r="J2" s="1591"/>
      <c r="K2" s="1591"/>
      <c r="L2" s="1591"/>
      <c r="M2" s="1591"/>
      <c r="N2" s="1591"/>
      <c r="O2" s="1591"/>
      <c r="P2" s="1591"/>
      <c r="Q2" s="1591"/>
      <c r="R2" s="1591"/>
      <c r="S2" s="1591"/>
      <c r="T2" s="1591"/>
      <c r="U2" s="1591"/>
      <c r="V2" s="1591"/>
      <c r="W2" s="1591"/>
      <c r="X2" s="1591"/>
      <c r="Y2" s="1591"/>
      <c r="Z2" s="1591"/>
      <c r="AA2" s="1591"/>
      <c r="AB2" s="1591"/>
      <c r="AC2" s="1591"/>
      <c r="AD2" s="1591"/>
      <c r="AE2" s="1591"/>
      <c r="AF2" s="1591"/>
      <c r="AG2" s="1591"/>
      <c r="AH2" s="1591"/>
      <c r="AI2" s="1591"/>
      <c r="AJ2" s="1591"/>
      <c r="AK2" s="1591"/>
      <c r="AL2" s="1591"/>
      <c r="AM2" s="1591"/>
      <c r="AN2" s="1591"/>
      <c r="AO2" s="1591"/>
      <c r="AP2" s="1591"/>
      <c r="AQ2" s="1591"/>
      <c r="AR2" s="1591"/>
      <c r="AS2" s="1591"/>
      <c r="AT2" s="1591"/>
      <c r="AU2" s="1591"/>
      <c r="AV2" s="1591"/>
      <c r="AW2" s="1591"/>
      <c r="AX2" s="1591"/>
      <c r="AY2" s="1591"/>
      <c r="AZ2" s="1591"/>
      <c r="BA2" s="1591"/>
      <c r="BB2" s="1591"/>
      <c r="BC2" s="1591"/>
      <c r="BD2" s="1591"/>
      <c r="BE2" s="1591"/>
    </row>
    <row r="3" spans="1:60" ht="6" customHeight="1" thickBot="1" x14ac:dyDescent="0.25">
      <c r="A3" s="594"/>
      <c r="B3" s="593"/>
      <c r="C3" s="593"/>
      <c r="D3" s="593"/>
      <c r="E3" s="593"/>
      <c r="F3" s="593"/>
      <c r="G3" s="593"/>
      <c r="H3" s="593"/>
      <c r="I3" s="593"/>
      <c r="J3" s="593"/>
      <c r="K3" s="593"/>
      <c r="L3" s="593"/>
      <c r="M3" s="593"/>
      <c r="N3" s="593"/>
      <c r="O3" s="593"/>
      <c r="P3" s="593"/>
      <c r="Q3" s="593"/>
      <c r="R3" s="593"/>
      <c r="S3" s="593"/>
      <c r="T3" s="593"/>
      <c r="U3" s="593"/>
      <c r="V3" s="593"/>
      <c r="W3" s="593"/>
      <c r="X3" s="593"/>
      <c r="Y3" s="593"/>
      <c r="Z3" s="593"/>
      <c r="AA3" s="594"/>
      <c r="AB3" s="594"/>
      <c r="AC3" s="594"/>
      <c r="AD3" s="594"/>
      <c r="AE3" s="594"/>
      <c r="AF3" s="594"/>
      <c r="AG3" s="594"/>
      <c r="AH3" s="594"/>
      <c r="AI3" s="594"/>
      <c r="AJ3" s="594"/>
      <c r="AK3" s="594"/>
      <c r="AL3" s="594"/>
      <c r="AM3" s="593"/>
      <c r="AN3" s="593"/>
      <c r="AO3" s="593"/>
      <c r="AP3" s="593"/>
      <c r="AQ3" s="593"/>
      <c r="AR3" s="593"/>
      <c r="AS3" s="593"/>
      <c r="AT3" s="593"/>
      <c r="AU3" s="593"/>
      <c r="AV3" s="593"/>
      <c r="AW3" s="593"/>
      <c r="AX3" s="593"/>
      <c r="AY3" s="593"/>
      <c r="AZ3" s="593"/>
      <c r="BA3" s="593"/>
      <c r="BB3" s="593"/>
      <c r="BC3" s="593"/>
      <c r="BD3" s="593"/>
      <c r="BE3" s="593"/>
    </row>
    <row r="4" spans="1:60" ht="30" customHeight="1" thickBot="1" x14ac:dyDescent="0.25">
      <c r="A4" s="594"/>
      <c r="B4" s="1567" t="s">
        <v>402</v>
      </c>
      <c r="C4" s="1568"/>
      <c r="D4" s="1568"/>
      <c r="E4" s="1568"/>
      <c r="F4" s="1568"/>
      <c r="G4" s="1568"/>
      <c r="H4" s="1568"/>
      <c r="I4" s="1568"/>
      <c r="J4" s="1568"/>
      <c r="K4" s="1568"/>
      <c r="L4" s="1597" t="s">
        <v>314</v>
      </c>
      <c r="M4" s="1598"/>
      <c r="N4" s="1598"/>
      <c r="O4" s="1598"/>
      <c r="P4" s="1598"/>
      <c r="Q4" s="1598"/>
      <c r="R4" s="1598"/>
      <c r="S4" s="1598"/>
      <c r="T4" s="1598"/>
      <c r="U4" s="1598"/>
      <c r="V4" s="1598"/>
      <c r="W4" s="1598"/>
      <c r="X4" s="1598"/>
      <c r="Y4" s="1599"/>
      <c r="Z4" s="596"/>
      <c r="AA4" s="1567" t="s">
        <v>564</v>
      </c>
      <c r="AB4" s="1568"/>
      <c r="AC4" s="1568"/>
      <c r="AD4" s="1568"/>
      <c r="AE4" s="1568"/>
      <c r="AF4" s="1593"/>
      <c r="AG4" s="1594"/>
      <c r="AH4" s="1594"/>
      <c r="AI4" s="1594"/>
      <c r="AJ4" s="1594"/>
      <c r="AK4" s="1594"/>
      <c r="AL4" s="1594"/>
      <c r="AM4" s="1594"/>
      <c r="AN4" s="1594"/>
      <c r="AO4" s="1594"/>
      <c r="AP4" s="1594"/>
      <c r="AQ4" s="1594"/>
      <c r="AR4" s="1594"/>
      <c r="AS4" s="1594"/>
      <c r="AT4" s="1595"/>
      <c r="AU4" s="1595"/>
      <c r="AV4" s="1595"/>
      <c r="AW4" s="1595"/>
      <c r="AX4" s="1595"/>
      <c r="AY4" s="1595"/>
      <c r="AZ4" s="1595"/>
      <c r="BA4" s="1595"/>
      <c r="BB4" s="595"/>
      <c r="BC4" s="593"/>
      <c r="BD4" s="593"/>
      <c r="BE4" s="593"/>
    </row>
    <row r="5" spans="1:60" ht="24.6" customHeight="1" thickBot="1" x14ac:dyDescent="0.25">
      <c r="A5" s="594"/>
      <c r="B5" s="593"/>
      <c r="C5" s="593"/>
      <c r="D5" s="593"/>
      <c r="E5" s="593"/>
      <c r="F5" s="593"/>
      <c r="G5" s="593"/>
      <c r="H5" s="593"/>
      <c r="I5" s="593"/>
      <c r="J5" s="593"/>
      <c r="K5" s="593"/>
      <c r="L5" s="593"/>
      <c r="M5" s="593"/>
      <c r="N5" s="593"/>
      <c r="O5" s="593"/>
      <c r="P5" s="593"/>
      <c r="Q5" s="593"/>
      <c r="R5" s="593"/>
      <c r="S5" s="593"/>
      <c r="T5" s="593"/>
      <c r="U5" s="593"/>
      <c r="V5" s="593"/>
      <c r="W5" s="593"/>
      <c r="X5" s="593"/>
      <c r="Y5" s="593"/>
      <c r="Z5" s="593"/>
      <c r="AA5" s="594"/>
      <c r="AB5" s="594"/>
      <c r="AC5" s="594"/>
      <c r="AD5" s="594"/>
      <c r="AE5" s="594"/>
      <c r="AF5" s="594"/>
      <c r="AG5" s="594"/>
      <c r="AH5" s="594"/>
      <c r="AI5" s="594"/>
      <c r="AJ5" s="594"/>
      <c r="AK5" s="594"/>
      <c r="AL5" s="594"/>
      <c r="AM5" s="593"/>
      <c r="AN5" s="593"/>
      <c r="AO5" s="593"/>
      <c r="AP5" s="593"/>
      <c r="AQ5" s="593"/>
      <c r="AR5" s="593"/>
      <c r="AS5" s="593"/>
      <c r="AT5" s="593"/>
      <c r="AU5" s="593"/>
      <c r="AV5" s="593"/>
      <c r="AW5" s="593"/>
      <c r="AX5" s="593"/>
      <c r="AY5" s="593"/>
      <c r="AZ5" s="1053"/>
      <c r="BA5" s="1053"/>
      <c r="BB5" s="593"/>
      <c r="BC5" s="593"/>
      <c r="BD5" s="593"/>
      <c r="BE5" s="593"/>
    </row>
    <row r="6" spans="1:60" ht="10.199999999999999" customHeight="1" x14ac:dyDescent="0.2">
      <c r="A6" s="578"/>
      <c r="B6" s="1368" t="s">
        <v>403</v>
      </c>
      <c r="C6" s="1369"/>
      <c r="D6" s="1369"/>
      <c r="E6" s="1369"/>
      <c r="F6" s="1369"/>
      <c r="G6" s="1369"/>
      <c r="H6" s="1369"/>
      <c r="I6" s="1521" t="s">
        <v>405</v>
      </c>
      <c r="J6" s="1522"/>
      <c r="K6" s="1522"/>
      <c r="L6" s="1522"/>
      <c r="M6" s="1522"/>
      <c r="N6" s="1522"/>
      <c r="O6" s="1522"/>
      <c r="P6" s="1522"/>
      <c r="Q6" s="1522"/>
      <c r="R6" s="1522"/>
      <c r="S6" s="1522"/>
      <c r="T6" s="1522"/>
      <c r="U6" s="1522"/>
      <c r="V6" s="1522"/>
      <c r="W6" s="1522"/>
      <c r="X6" s="1522"/>
      <c r="Y6" s="1522"/>
      <c r="Z6" s="1522"/>
      <c r="AA6" s="1522"/>
      <c r="AB6" s="1522"/>
      <c r="AC6" s="1522"/>
      <c r="AD6" s="1522"/>
      <c r="AE6" s="1522"/>
      <c r="AF6" s="1522"/>
      <c r="AG6" s="1522"/>
      <c r="AH6" s="1522"/>
      <c r="AI6" s="1522"/>
      <c r="AJ6" s="1522"/>
      <c r="AK6" s="1522"/>
      <c r="AL6" s="1522"/>
      <c r="AM6" s="1522"/>
      <c r="AN6" s="1522"/>
      <c r="AO6" s="1522"/>
      <c r="AP6" s="1522"/>
      <c r="AQ6" s="1522"/>
      <c r="AR6" s="1522"/>
      <c r="AS6" s="1522"/>
      <c r="AT6" s="1522"/>
      <c r="AU6" s="1522"/>
      <c r="AV6" s="1522"/>
      <c r="AW6" s="1522"/>
      <c r="AX6" s="1522"/>
      <c r="AY6" s="1522"/>
      <c r="AZ6" s="1522"/>
      <c r="BA6" s="1522"/>
      <c r="BB6" s="1369" t="s">
        <v>406</v>
      </c>
      <c r="BC6" s="1369"/>
      <c r="BD6" s="1375"/>
      <c r="BE6" s="577"/>
    </row>
    <row r="7" spans="1:60" ht="10.199999999999999" customHeight="1" thickBot="1" x14ac:dyDescent="0.25">
      <c r="A7" s="578"/>
      <c r="B7" s="1592"/>
      <c r="C7" s="1572"/>
      <c r="D7" s="1572"/>
      <c r="E7" s="1572"/>
      <c r="F7" s="1572"/>
      <c r="G7" s="1572"/>
      <c r="H7" s="1572"/>
      <c r="I7" s="1523"/>
      <c r="J7" s="1524"/>
      <c r="K7" s="1524"/>
      <c r="L7" s="1524"/>
      <c r="M7" s="1524"/>
      <c r="N7" s="1524"/>
      <c r="O7" s="1524"/>
      <c r="P7" s="1524"/>
      <c r="Q7" s="1524"/>
      <c r="R7" s="1524"/>
      <c r="S7" s="1524"/>
      <c r="T7" s="1524"/>
      <c r="U7" s="1524"/>
      <c r="V7" s="1524"/>
      <c r="W7" s="1524"/>
      <c r="X7" s="1524"/>
      <c r="Y7" s="1524"/>
      <c r="Z7" s="1524"/>
      <c r="AA7" s="1524"/>
      <c r="AB7" s="1524"/>
      <c r="AC7" s="1524"/>
      <c r="AD7" s="1524"/>
      <c r="AE7" s="1524"/>
      <c r="AF7" s="1524"/>
      <c r="AG7" s="1524"/>
      <c r="AH7" s="1524"/>
      <c r="AI7" s="1524"/>
      <c r="AJ7" s="1524"/>
      <c r="AK7" s="1524"/>
      <c r="AL7" s="1524"/>
      <c r="AM7" s="1524"/>
      <c r="AN7" s="1524"/>
      <c r="AO7" s="1524"/>
      <c r="AP7" s="1524"/>
      <c r="AQ7" s="1524"/>
      <c r="AR7" s="1524"/>
      <c r="AS7" s="1524"/>
      <c r="AT7" s="1524"/>
      <c r="AU7" s="1524"/>
      <c r="AV7" s="1524"/>
      <c r="AW7" s="1524"/>
      <c r="AX7" s="1524"/>
      <c r="AY7" s="1524"/>
      <c r="AZ7" s="1524"/>
      <c r="BA7" s="1524"/>
      <c r="BB7" s="1572"/>
      <c r="BC7" s="1572"/>
      <c r="BD7" s="1573"/>
      <c r="BE7" s="577"/>
    </row>
    <row r="8" spans="1:60" s="1056" customFormat="1" ht="36.6" customHeight="1" x14ac:dyDescent="0.2">
      <c r="A8" s="578"/>
      <c r="B8" s="1505"/>
      <c r="C8" s="1509" t="s">
        <v>407</v>
      </c>
      <c r="D8" s="1494"/>
      <c r="E8" s="1494"/>
      <c r="F8" s="1494"/>
      <c r="G8" s="1494"/>
      <c r="H8" s="1494"/>
      <c r="I8" s="1515" t="s">
        <v>966</v>
      </c>
      <c r="J8" s="1515"/>
      <c r="K8" s="1515"/>
      <c r="L8" s="1515"/>
      <c r="M8" s="1515"/>
      <c r="N8" s="1515"/>
      <c r="O8" s="1515"/>
      <c r="P8" s="1515"/>
      <c r="Q8" s="1515"/>
      <c r="R8" s="1515"/>
      <c r="S8" s="1515"/>
      <c r="T8" s="1515"/>
      <c r="U8" s="1515"/>
      <c r="V8" s="1574" t="s">
        <v>967</v>
      </c>
      <c r="W8" s="1574"/>
      <c r="X8" s="1574"/>
      <c r="Y8" s="1574"/>
      <c r="Z8" s="1574"/>
      <c r="AA8" s="1574"/>
      <c r="AB8" s="1574"/>
      <c r="AC8" s="1574"/>
      <c r="AD8" s="1574"/>
      <c r="AE8" s="1574"/>
      <c r="AF8" s="1574"/>
      <c r="AG8" s="1574"/>
      <c r="AH8" s="1574"/>
      <c r="AI8" s="1574"/>
      <c r="AJ8" s="1574"/>
      <c r="AK8" s="1574"/>
      <c r="AL8" s="1574"/>
      <c r="AM8" s="1574"/>
      <c r="AN8" s="1574"/>
      <c r="AO8" s="1574"/>
      <c r="AP8" s="1574"/>
      <c r="AQ8" s="1574"/>
      <c r="AR8" s="1574"/>
      <c r="AS8" s="1574"/>
      <c r="AT8" s="1574"/>
      <c r="AU8" s="1574"/>
      <c r="AV8" s="1574"/>
      <c r="AW8" s="1574"/>
      <c r="AX8" s="1574"/>
      <c r="AY8" s="1574"/>
      <c r="AZ8" s="1574"/>
      <c r="BA8" s="1574"/>
      <c r="BB8" s="1494"/>
      <c r="BC8" s="1494"/>
      <c r="BD8" s="1495"/>
      <c r="BE8" s="1054"/>
      <c r="BF8" s="1055"/>
    </row>
    <row r="9" spans="1:60" s="1056" customFormat="1" ht="36.6" customHeight="1" x14ac:dyDescent="0.2">
      <c r="A9" s="578"/>
      <c r="B9" s="1506"/>
      <c r="C9" s="1510"/>
      <c r="D9" s="1498"/>
      <c r="E9" s="1498"/>
      <c r="F9" s="1498"/>
      <c r="G9" s="1498"/>
      <c r="H9" s="1498"/>
      <c r="I9" s="1496" t="s">
        <v>968</v>
      </c>
      <c r="J9" s="1496"/>
      <c r="K9" s="1496"/>
      <c r="L9" s="1496"/>
      <c r="M9" s="1496"/>
      <c r="N9" s="1496"/>
      <c r="O9" s="1496"/>
      <c r="P9" s="1496"/>
      <c r="Q9" s="1496"/>
      <c r="R9" s="1496"/>
      <c r="S9" s="1496"/>
      <c r="T9" s="1496"/>
      <c r="U9" s="1496"/>
      <c r="V9" s="1497" t="s">
        <v>886</v>
      </c>
      <c r="W9" s="1497"/>
      <c r="X9" s="1497"/>
      <c r="Y9" s="1497"/>
      <c r="Z9" s="1497"/>
      <c r="AA9" s="1497"/>
      <c r="AB9" s="1497"/>
      <c r="AC9" s="1497"/>
      <c r="AD9" s="1497"/>
      <c r="AE9" s="1497"/>
      <c r="AF9" s="1497"/>
      <c r="AG9" s="1497"/>
      <c r="AH9" s="1497"/>
      <c r="AI9" s="1497"/>
      <c r="AJ9" s="1497"/>
      <c r="AK9" s="1497"/>
      <c r="AL9" s="1497"/>
      <c r="AM9" s="1497"/>
      <c r="AN9" s="1497"/>
      <c r="AO9" s="1497"/>
      <c r="AP9" s="1497"/>
      <c r="AQ9" s="1497"/>
      <c r="AR9" s="1497"/>
      <c r="AS9" s="1497"/>
      <c r="AT9" s="1497"/>
      <c r="AU9" s="1497"/>
      <c r="AV9" s="1497"/>
      <c r="AW9" s="1497"/>
      <c r="AX9" s="1497"/>
      <c r="AY9" s="1497"/>
      <c r="AZ9" s="1497"/>
      <c r="BA9" s="1497"/>
      <c r="BB9" s="1498"/>
      <c r="BC9" s="1498"/>
      <c r="BD9" s="1499"/>
      <c r="BE9" s="1054"/>
      <c r="BF9" s="1055"/>
    </row>
    <row r="10" spans="1:60" s="1056" customFormat="1" ht="82.8" customHeight="1" x14ac:dyDescent="0.2">
      <c r="A10" s="578"/>
      <c r="B10" s="1506"/>
      <c r="C10" s="1510"/>
      <c r="D10" s="1498"/>
      <c r="E10" s="1498"/>
      <c r="F10" s="1498"/>
      <c r="G10" s="1498"/>
      <c r="H10" s="1498"/>
      <c r="I10" s="1500" t="s">
        <v>981</v>
      </c>
      <c r="J10" s="1496"/>
      <c r="K10" s="1496"/>
      <c r="L10" s="1496"/>
      <c r="M10" s="1496"/>
      <c r="N10" s="1496"/>
      <c r="O10" s="1496"/>
      <c r="P10" s="1496"/>
      <c r="Q10" s="1496"/>
      <c r="R10" s="1496"/>
      <c r="S10" s="1496"/>
      <c r="T10" s="1496"/>
      <c r="U10" s="1496"/>
      <c r="V10" s="1575" t="s">
        <v>994</v>
      </c>
      <c r="W10" s="1575"/>
      <c r="X10" s="1575"/>
      <c r="Y10" s="1575"/>
      <c r="Z10" s="1575"/>
      <c r="AA10" s="1575"/>
      <c r="AB10" s="1575"/>
      <c r="AC10" s="1575"/>
      <c r="AD10" s="1575"/>
      <c r="AE10" s="1575"/>
      <c r="AF10" s="1575"/>
      <c r="AG10" s="1575"/>
      <c r="AH10" s="1575"/>
      <c r="AI10" s="1575"/>
      <c r="AJ10" s="1575"/>
      <c r="AK10" s="1575"/>
      <c r="AL10" s="1575"/>
      <c r="AM10" s="1575"/>
      <c r="AN10" s="1575"/>
      <c r="AO10" s="1575"/>
      <c r="AP10" s="1575"/>
      <c r="AQ10" s="1575"/>
      <c r="AR10" s="1575"/>
      <c r="AS10" s="1575"/>
      <c r="AT10" s="1575"/>
      <c r="AU10" s="1575"/>
      <c r="AV10" s="1575"/>
      <c r="AW10" s="1575"/>
      <c r="AX10" s="1575"/>
      <c r="AY10" s="1575"/>
      <c r="AZ10" s="1575"/>
      <c r="BA10" s="1575"/>
      <c r="BB10" s="1503"/>
      <c r="BC10" s="1503"/>
      <c r="BD10" s="1504"/>
      <c r="BE10" s="1054"/>
      <c r="BF10" s="1055"/>
    </row>
    <row r="11" spans="1:60" s="1056" customFormat="1" ht="30.75" customHeight="1" x14ac:dyDescent="0.2">
      <c r="A11" s="578"/>
      <c r="B11" s="1506"/>
      <c r="C11" s="1510"/>
      <c r="D11" s="1498"/>
      <c r="E11" s="1498"/>
      <c r="F11" s="1498"/>
      <c r="G11" s="1498"/>
      <c r="H11" s="1498"/>
      <c r="I11" s="1496" t="s">
        <v>969</v>
      </c>
      <c r="J11" s="1496"/>
      <c r="K11" s="1496"/>
      <c r="L11" s="1496"/>
      <c r="M11" s="1496"/>
      <c r="N11" s="1496"/>
      <c r="O11" s="1496"/>
      <c r="P11" s="1496"/>
      <c r="Q11" s="1496"/>
      <c r="R11" s="1496"/>
      <c r="S11" s="1496"/>
      <c r="T11" s="1496"/>
      <c r="U11" s="1496"/>
      <c r="V11" s="1497" t="s">
        <v>886</v>
      </c>
      <c r="W11" s="1497"/>
      <c r="X11" s="1497"/>
      <c r="Y11" s="1497"/>
      <c r="Z11" s="1497"/>
      <c r="AA11" s="1497"/>
      <c r="AB11" s="1497"/>
      <c r="AC11" s="1497"/>
      <c r="AD11" s="1497"/>
      <c r="AE11" s="1497"/>
      <c r="AF11" s="1497"/>
      <c r="AG11" s="1497"/>
      <c r="AH11" s="1497"/>
      <c r="AI11" s="1497"/>
      <c r="AJ11" s="1497"/>
      <c r="AK11" s="1497"/>
      <c r="AL11" s="1497"/>
      <c r="AM11" s="1497"/>
      <c r="AN11" s="1497"/>
      <c r="AO11" s="1497"/>
      <c r="AP11" s="1497"/>
      <c r="AQ11" s="1497"/>
      <c r="AR11" s="1497"/>
      <c r="AS11" s="1497"/>
      <c r="AT11" s="1497"/>
      <c r="AU11" s="1497"/>
      <c r="AV11" s="1497"/>
      <c r="AW11" s="1497"/>
      <c r="AX11" s="1497"/>
      <c r="AY11" s="1497"/>
      <c r="AZ11" s="1497"/>
      <c r="BA11" s="1497"/>
      <c r="BB11" s="1498"/>
      <c r="BC11" s="1498"/>
      <c r="BD11" s="1499"/>
      <c r="BE11" s="1057"/>
      <c r="BF11" s="1055"/>
      <c r="BH11" s="1056" t="s">
        <v>251</v>
      </c>
    </row>
    <row r="12" spans="1:60" s="1056" customFormat="1" ht="36.6" customHeight="1" x14ac:dyDescent="0.2">
      <c r="A12" s="578"/>
      <c r="B12" s="1506"/>
      <c r="C12" s="1510"/>
      <c r="D12" s="1498"/>
      <c r="E12" s="1498"/>
      <c r="F12" s="1498"/>
      <c r="G12" s="1498"/>
      <c r="H12" s="1498"/>
      <c r="I12" s="1496" t="s">
        <v>982</v>
      </c>
      <c r="J12" s="1496"/>
      <c r="K12" s="1496"/>
      <c r="L12" s="1496"/>
      <c r="M12" s="1496"/>
      <c r="N12" s="1496"/>
      <c r="O12" s="1496"/>
      <c r="P12" s="1496"/>
      <c r="Q12" s="1496"/>
      <c r="R12" s="1496"/>
      <c r="S12" s="1496"/>
      <c r="T12" s="1496"/>
      <c r="U12" s="1496"/>
      <c r="V12" s="1497" t="s">
        <v>828</v>
      </c>
      <c r="W12" s="1497"/>
      <c r="X12" s="1497"/>
      <c r="Y12" s="1497"/>
      <c r="Z12" s="1497"/>
      <c r="AA12" s="1497"/>
      <c r="AB12" s="1497"/>
      <c r="AC12" s="1497"/>
      <c r="AD12" s="1497"/>
      <c r="AE12" s="1497"/>
      <c r="AF12" s="1497"/>
      <c r="AG12" s="1497"/>
      <c r="AH12" s="1497"/>
      <c r="AI12" s="1497"/>
      <c r="AJ12" s="1497"/>
      <c r="AK12" s="1497"/>
      <c r="AL12" s="1497"/>
      <c r="AM12" s="1497"/>
      <c r="AN12" s="1497"/>
      <c r="AO12" s="1497"/>
      <c r="AP12" s="1497"/>
      <c r="AQ12" s="1497"/>
      <c r="AR12" s="1497"/>
      <c r="AS12" s="1497"/>
      <c r="AT12" s="1497"/>
      <c r="AU12" s="1497"/>
      <c r="AV12" s="1497"/>
      <c r="AW12" s="1497"/>
      <c r="AX12" s="1497"/>
      <c r="AY12" s="1497"/>
      <c r="AZ12" s="1497"/>
      <c r="BA12" s="1497"/>
      <c r="BB12" s="1498"/>
      <c r="BC12" s="1498"/>
      <c r="BD12" s="1499"/>
      <c r="BE12" s="1054"/>
      <c r="BF12" s="1055"/>
    </row>
    <row r="13" spans="1:60" s="1056" customFormat="1" ht="36.6" customHeight="1" x14ac:dyDescent="0.2">
      <c r="A13" s="578"/>
      <c r="B13" s="1506"/>
      <c r="C13" s="1510"/>
      <c r="D13" s="1498"/>
      <c r="E13" s="1498"/>
      <c r="F13" s="1498"/>
      <c r="G13" s="1498"/>
      <c r="H13" s="1498"/>
      <c r="I13" s="1518" t="s">
        <v>1002</v>
      </c>
      <c r="J13" s="1519"/>
      <c r="K13" s="1519"/>
      <c r="L13" s="1519"/>
      <c r="M13" s="1519"/>
      <c r="N13" s="1519"/>
      <c r="O13" s="1519"/>
      <c r="P13" s="1519"/>
      <c r="Q13" s="1519"/>
      <c r="R13" s="1519"/>
      <c r="S13" s="1519"/>
      <c r="T13" s="1519"/>
      <c r="U13" s="1520"/>
      <c r="V13" s="1497" t="s">
        <v>886</v>
      </c>
      <c r="W13" s="1497"/>
      <c r="X13" s="1497"/>
      <c r="Y13" s="1497"/>
      <c r="Z13" s="1497"/>
      <c r="AA13" s="1497"/>
      <c r="AB13" s="1497"/>
      <c r="AC13" s="1497"/>
      <c r="AD13" s="1497"/>
      <c r="AE13" s="1497"/>
      <c r="AF13" s="1497"/>
      <c r="AG13" s="1497"/>
      <c r="AH13" s="1497"/>
      <c r="AI13" s="1497"/>
      <c r="AJ13" s="1497"/>
      <c r="AK13" s="1497"/>
      <c r="AL13" s="1497"/>
      <c r="AM13" s="1497"/>
      <c r="AN13" s="1497"/>
      <c r="AO13" s="1497"/>
      <c r="AP13" s="1497"/>
      <c r="AQ13" s="1497"/>
      <c r="AR13" s="1497"/>
      <c r="AS13" s="1497"/>
      <c r="AT13" s="1497"/>
      <c r="AU13" s="1497"/>
      <c r="AV13" s="1497"/>
      <c r="AW13" s="1497"/>
      <c r="AX13" s="1497"/>
      <c r="AY13" s="1497"/>
      <c r="AZ13" s="1497"/>
      <c r="BA13" s="1497"/>
      <c r="BB13" s="1525"/>
      <c r="BC13" s="1526"/>
      <c r="BD13" s="1527"/>
      <c r="BE13" s="1054"/>
      <c r="BF13" s="1055"/>
    </row>
    <row r="14" spans="1:60" s="1056" customFormat="1" ht="36.6" customHeight="1" x14ac:dyDescent="0.2">
      <c r="A14" s="578"/>
      <c r="B14" s="1506"/>
      <c r="C14" s="1510"/>
      <c r="D14" s="1498"/>
      <c r="E14" s="1498"/>
      <c r="F14" s="1498"/>
      <c r="G14" s="1498"/>
      <c r="H14" s="1498"/>
      <c r="I14" s="1496" t="s">
        <v>970</v>
      </c>
      <c r="J14" s="1496"/>
      <c r="K14" s="1496"/>
      <c r="L14" s="1496"/>
      <c r="M14" s="1496"/>
      <c r="N14" s="1496"/>
      <c r="O14" s="1496"/>
      <c r="P14" s="1496"/>
      <c r="Q14" s="1496"/>
      <c r="R14" s="1496"/>
      <c r="S14" s="1496"/>
      <c r="T14" s="1496"/>
      <c r="U14" s="1496"/>
      <c r="V14" s="1576" t="s">
        <v>971</v>
      </c>
      <c r="W14" s="1576"/>
      <c r="X14" s="1576"/>
      <c r="Y14" s="1576"/>
      <c r="Z14" s="1576"/>
      <c r="AA14" s="1576"/>
      <c r="AB14" s="1576"/>
      <c r="AC14" s="1576"/>
      <c r="AD14" s="1576"/>
      <c r="AE14" s="1576"/>
      <c r="AF14" s="1576"/>
      <c r="AG14" s="1576"/>
      <c r="AH14" s="1576"/>
      <c r="AI14" s="1576"/>
      <c r="AJ14" s="1576"/>
      <c r="AK14" s="1576"/>
      <c r="AL14" s="1576"/>
      <c r="AM14" s="1576"/>
      <c r="AN14" s="1576"/>
      <c r="AO14" s="1576"/>
      <c r="AP14" s="1576"/>
      <c r="AQ14" s="1576"/>
      <c r="AR14" s="1576"/>
      <c r="AS14" s="1576"/>
      <c r="AT14" s="1576"/>
      <c r="AU14" s="1576"/>
      <c r="AV14" s="1576"/>
      <c r="AW14" s="1576"/>
      <c r="AX14" s="1576"/>
      <c r="AY14" s="1576"/>
      <c r="AZ14" s="1576"/>
      <c r="BA14" s="1576"/>
      <c r="BB14" s="1503"/>
      <c r="BC14" s="1503"/>
      <c r="BD14" s="1504"/>
      <c r="BE14" s="1057"/>
      <c r="BF14" s="1058"/>
    </row>
    <row r="15" spans="1:60" s="1056" customFormat="1" ht="36.6" customHeight="1" thickBot="1" x14ac:dyDescent="0.25">
      <c r="A15" s="578"/>
      <c r="B15" s="1508"/>
      <c r="C15" s="1513"/>
      <c r="D15" s="1514"/>
      <c r="E15" s="1514"/>
      <c r="F15" s="1514"/>
      <c r="G15" s="1514"/>
      <c r="H15" s="1514"/>
      <c r="I15" s="1478" t="s">
        <v>972</v>
      </c>
      <c r="J15" s="1478"/>
      <c r="K15" s="1478"/>
      <c r="L15" s="1478"/>
      <c r="M15" s="1478"/>
      <c r="N15" s="1478"/>
      <c r="O15" s="1478"/>
      <c r="P15" s="1478"/>
      <c r="Q15" s="1478"/>
      <c r="R15" s="1478"/>
      <c r="S15" s="1478"/>
      <c r="T15" s="1478"/>
      <c r="U15" s="1478"/>
      <c r="V15" s="1517" t="s">
        <v>971</v>
      </c>
      <c r="W15" s="1517"/>
      <c r="X15" s="1517"/>
      <c r="Y15" s="1517"/>
      <c r="Z15" s="1517"/>
      <c r="AA15" s="1517"/>
      <c r="AB15" s="1517"/>
      <c r="AC15" s="1517"/>
      <c r="AD15" s="1517"/>
      <c r="AE15" s="1517"/>
      <c r="AF15" s="1517"/>
      <c r="AG15" s="1517"/>
      <c r="AH15" s="1517"/>
      <c r="AI15" s="1517"/>
      <c r="AJ15" s="1517"/>
      <c r="AK15" s="1517"/>
      <c r="AL15" s="1517"/>
      <c r="AM15" s="1517"/>
      <c r="AN15" s="1517"/>
      <c r="AO15" s="1517"/>
      <c r="AP15" s="1517"/>
      <c r="AQ15" s="1517"/>
      <c r="AR15" s="1517"/>
      <c r="AS15" s="1517"/>
      <c r="AT15" s="1517"/>
      <c r="AU15" s="1517"/>
      <c r="AV15" s="1517"/>
      <c r="AW15" s="1517"/>
      <c r="AX15" s="1517"/>
      <c r="AY15" s="1517"/>
      <c r="AZ15" s="1517"/>
      <c r="BA15" s="1517"/>
      <c r="BB15" s="1528"/>
      <c r="BC15" s="1528"/>
      <c r="BD15" s="1529"/>
      <c r="BE15" s="1057"/>
      <c r="BF15" s="1059"/>
    </row>
    <row r="16" spans="1:60" s="1056" customFormat="1" ht="36.6" customHeight="1" x14ac:dyDescent="0.2">
      <c r="A16" s="578"/>
      <c r="B16" s="1532"/>
      <c r="C16" s="1533" t="s">
        <v>973</v>
      </c>
      <c r="D16" s="1530"/>
      <c r="E16" s="1530"/>
      <c r="F16" s="1530"/>
      <c r="G16" s="1530"/>
      <c r="H16" s="1530"/>
      <c r="I16" s="1515" t="s">
        <v>966</v>
      </c>
      <c r="J16" s="1515"/>
      <c r="K16" s="1515"/>
      <c r="L16" s="1515"/>
      <c r="M16" s="1515"/>
      <c r="N16" s="1515"/>
      <c r="O16" s="1515"/>
      <c r="P16" s="1515"/>
      <c r="Q16" s="1515"/>
      <c r="R16" s="1515"/>
      <c r="S16" s="1515"/>
      <c r="T16" s="1515"/>
      <c r="U16" s="1515"/>
      <c r="V16" s="1534" t="s">
        <v>983</v>
      </c>
      <c r="W16" s="1534"/>
      <c r="X16" s="1534"/>
      <c r="Y16" s="1534"/>
      <c r="Z16" s="1534"/>
      <c r="AA16" s="1534"/>
      <c r="AB16" s="1534"/>
      <c r="AC16" s="1534"/>
      <c r="AD16" s="1534"/>
      <c r="AE16" s="1534"/>
      <c r="AF16" s="1534"/>
      <c r="AG16" s="1534"/>
      <c r="AH16" s="1534"/>
      <c r="AI16" s="1534"/>
      <c r="AJ16" s="1534"/>
      <c r="AK16" s="1534"/>
      <c r="AL16" s="1534"/>
      <c r="AM16" s="1534"/>
      <c r="AN16" s="1534"/>
      <c r="AO16" s="1534"/>
      <c r="AP16" s="1534"/>
      <c r="AQ16" s="1534"/>
      <c r="AR16" s="1534"/>
      <c r="AS16" s="1534"/>
      <c r="AT16" s="1534"/>
      <c r="AU16" s="1534"/>
      <c r="AV16" s="1534"/>
      <c r="AW16" s="1534"/>
      <c r="AX16" s="1534"/>
      <c r="AY16" s="1534"/>
      <c r="AZ16" s="1534"/>
      <c r="BA16" s="1534"/>
      <c r="BB16" s="1530"/>
      <c r="BC16" s="1530"/>
      <c r="BD16" s="1531"/>
      <c r="BE16" s="1054"/>
      <c r="BF16" s="1055"/>
      <c r="BH16" s="1056" t="s">
        <v>984</v>
      </c>
    </row>
    <row r="17" spans="1:60" s="1056" customFormat="1" ht="36.6" customHeight="1" x14ac:dyDescent="0.2">
      <c r="A17" s="578"/>
      <c r="B17" s="1532"/>
      <c r="C17" s="1510"/>
      <c r="D17" s="1498"/>
      <c r="E17" s="1498"/>
      <c r="F17" s="1498"/>
      <c r="G17" s="1498"/>
      <c r="H17" s="1498"/>
      <c r="I17" s="1496" t="s">
        <v>968</v>
      </c>
      <c r="J17" s="1496"/>
      <c r="K17" s="1496"/>
      <c r="L17" s="1496"/>
      <c r="M17" s="1496"/>
      <c r="N17" s="1496"/>
      <c r="O17" s="1496"/>
      <c r="P17" s="1496"/>
      <c r="Q17" s="1496"/>
      <c r="R17" s="1496"/>
      <c r="S17" s="1496"/>
      <c r="T17" s="1496"/>
      <c r="U17" s="1496"/>
      <c r="V17" s="1497" t="s">
        <v>886</v>
      </c>
      <c r="W17" s="1497"/>
      <c r="X17" s="1497"/>
      <c r="Y17" s="1497"/>
      <c r="Z17" s="1497"/>
      <c r="AA17" s="1497"/>
      <c r="AB17" s="1497"/>
      <c r="AC17" s="1497"/>
      <c r="AD17" s="1497"/>
      <c r="AE17" s="1497"/>
      <c r="AF17" s="1497"/>
      <c r="AG17" s="1497"/>
      <c r="AH17" s="1497"/>
      <c r="AI17" s="1497"/>
      <c r="AJ17" s="1497"/>
      <c r="AK17" s="1497"/>
      <c r="AL17" s="1497"/>
      <c r="AM17" s="1497"/>
      <c r="AN17" s="1497"/>
      <c r="AO17" s="1497"/>
      <c r="AP17" s="1497"/>
      <c r="AQ17" s="1497"/>
      <c r="AR17" s="1497"/>
      <c r="AS17" s="1497"/>
      <c r="AT17" s="1497"/>
      <c r="AU17" s="1497"/>
      <c r="AV17" s="1497"/>
      <c r="AW17" s="1497"/>
      <c r="AX17" s="1497"/>
      <c r="AY17" s="1497"/>
      <c r="AZ17" s="1497"/>
      <c r="BA17" s="1497"/>
      <c r="BB17" s="1498"/>
      <c r="BC17" s="1498"/>
      <c r="BD17" s="1499"/>
      <c r="BE17" s="1054"/>
      <c r="BF17" s="1055"/>
      <c r="BH17" s="1056" t="s">
        <v>985</v>
      </c>
    </row>
    <row r="18" spans="1:60" s="1056" customFormat="1" ht="95.25" customHeight="1" x14ac:dyDescent="0.2">
      <c r="A18" s="578"/>
      <c r="B18" s="1532"/>
      <c r="C18" s="1510"/>
      <c r="D18" s="1498"/>
      <c r="E18" s="1498"/>
      <c r="F18" s="1498"/>
      <c r="G18" s="1498"/>
      <c r="H18" s="1498"/>
      <c r="I18" s="1500" t="s">
        <v>981</v>
      </c>
      <c r="J18" s="1496"/>
      <c r="K18" s="1496"/>
      <c r="L18" s="1496"/>
      <c r="M18" s="1496"/>
      <c r="N18" s="1496"/>
      <c r="O18" s="1496"/>
      <c r="P18" s="1496"/>
      <c r="Q18" s="1496"/>
      <c r="R18" s="1496"/>
      <c r="S18" s="1496"/>
      <c r="T18" s="1496"/>
      <c r="U18" s="1496"/>
      <c r="V18" s="1501" t="s">
        <v>995</v>
      </c>
      <c r="W18" s="1501"/>
      <c r="X18" s="1501"/>
      <c r="Y18" s="1501"/>
      <c r="Z18" s="1501"/>
      <c r="AA18" s="1501"/>
      <c r="AB18" s="1501"/>
      <c r="AC18" s="1501"/>
      <c r="AD18" s="1501"/>
      <c r="AE18" s="1501"/>
      <c r="AF18" s="1501"/>
      <c r="AG18" s="1501"/>
      <c r="AH18" s="1501"/>
      <c r="AI18" s="1501"/>
      <c r="AJ18" s="1501"/>
      <c r="AK18" s="1501"/>
      <c r="AL18" s="1501"/>
      <c r="AM18" s="1501"/>
      <c r="AN18" s="1501"/>
      <c r="AO18" s="1501"/>
      <c r="AP18" s="1501"/>
      <c r="AQ18" s="1501"/>
      <c r="AR18" s="1501"/>
      <c r="AS18" s="1501"/>
      <c r="AT18" s="1501"/>
      <c r="AU18" s="1501"/>
      <c r="AV18" s="1501"/>
      <c r="AW18" s="1501"/>
      <c r="AX18" s="1501"/>
      <c r="AY18" s="1501"/>
      <c r="AZ18" s="1501"/>
      <c r="BA18" s="1501"/>
      <c r="BB18" s="1503"/>
      <c r="BC18" s="1503"/>
      <c r="BD18" s="1504"/>
      <c r="BE18" s="1054"/>
      <c r="BF18" s="1055"/>
    </row>
    <row r="19" spans="1:60" s="1056" customFormat="1" ht="29.25" customHeight="1" x14ac:dyDescent="0.2">
      <c r="A19" s="578"/>
      <c r="B19" s="1532"/>
      <c r="C19" s="1510"/>
      <c r="D19" s="1498"/>
      <c r="E19" s="1498"/>
      <c r="F19" s="1498"/>
      <c r="G19" s="1498"/>
      <c r="H19" s="1498"/>
      <c r="I19" s="1496" t="s">
        <v>969</v>
      </c>
      <c r="J19" s="1496"/>
      <c r="K19" s="1496"/>
      <c r="L19" s="1496"/>
      <c r="M19" s="1496"/>
      <c r="N19" s="1496"/>
      <c r="O19" s="1496"/>
      <c r="P19" s="1496"/>
      <c r="Q19" s="1496"/>
      <c r="R19" s="1496"/>
      <c r="S19" s="1496"/>
      <c r="T19" s="1496"/>
      <c r="U19" s="1496"/>
      <c r="V19" s="1497" t="s">
        <v>886</v>
      </c>
      <c r="W19" s="1497"/>
      <c r="X19" s="1497"/>
      <c r="Y19" s="1497"/>
      <c r="Z19" s="1497"/>
      <c r="AA19" s="1497"/>
      <c r="AB19" s="1497"/>
      <c r="AC19" s="1497"/>
      <c r="AD19" s="1497"/>
      <c r="AE19" s="1497"/>
      <c r="AF19" s="1497"/>
      <c r="AG19" s="1497"/>
      <c r="AH19" s="1497"/>
      <c r="AI19" s="1497"/>
      <c r="AJ19" s="1497"/>
      <c r="AK19" s="1497"/>
      <c r="AL19" s="1497"/>
      <c r="AM19" s="1497"/>
      <c r="AN19" s="1497"/>
      <c r="AO19" s="1497"/>
      <c r="AP19" s="1497"/>
      <c r="AQ19" s="1497"/>
      <c r="AR19" s="1497"/>
      <c r="AS19" s="1497"/>
      <c r="AT19" s="1497"/>
      <c r="AU19" s="1497"/>
      <c r="AV19" s="1497"/>
      <c r="AW19" s="1497"/>
      <c r="AX19" s="1497"/>
      <c r="AY19" s="1497"/>
      <c r="AZ19" s="1497"/>
      <c r="BA19" s="1497"/>
      <c r="BB19" s="1498"/>
      <c r="BC19" s="1498"/>
      <c r="BD19" s="1499"/>
      <c r="BE19" s="1054"/>
      <c r="BF19" s="1055"/>
      <c r="BH19" s="1056" t="s">
        <v>984</v>
      </c>
    </row>
    <row r="20" spans="1:60" s="1056" customFormat="1" ht="36.6" customHeight="1" x14ac:dyDescent="0.2">
      <c r="A20" s="578"/>
      <c r="B20" s="1532"/>
      <c r="C20" s="1510"/>
      <c r="D20" s="1498"/>
      <c r="E20" s="1498"/>
      <c r="F20" s="1498"/>
      <c r="G20" s="1498"/>
      <c r="H20" s="1498"/>
      <c r="I20" s="1496" t="s">
        <v>982</v>
      </c>
      <c r="J20" s="1496"/>
      <c r="K20" s="1496"/>
      <c r="L20" s="1496"/>
      <c r="M20" s="1496"/>
      <c r="N20" s="1496"/>
      <c r="O20" s="1496"/>
      <c r="P20" s="1496"/>
      <c r="Q20" s="1496"/>
      <c r="R20" s="1496"/>
      <c r="S20" s="1496"/>
      <c r="T20" s="1496"/>
      <c r="U20" s="1496"/>
      <c r="V20" s="1497" t="s">
        <v>828</v>
      </c>
      <c r="W20" s="1497"/>
      <c r="X20" s="1497"/>
      <c r="Y20" s="1497"/>
      <c r="Z20" s="1497"/>
      <c r="AA20" s="1497"/>
      <c r="AB20" s="1497"/>
      <c r="AC20" s="1497"/>
      <c r="AD20" s="1497"/>
      <c r="AE20" s="1497"/>
      <c r="AF20" s="1497"/>
      <c r="AG20" s="1497"/>
      <c r="AH20" s="1497"/>
      <c r="AI20" s="1497"/>
      <c r="AJ20" s="1497"/>
      <c r="AK20" s="1497"/>
      <c r="AL20" s="1497"/>
      <c r="AM20" s="1497"/>
      <c r="AN20" s="1497"/>
      <c r="AO20" s="1497"/>
      <c r="AP20" s="1497"/>
      <c r="AQ20" s="1497"/>
      <c r="AR20" s="1497"/>
      <c r="AS20" s="1497"/>
      <c r="AT20" s="1497"/>
      <c r="AU20" s="1497"/>
      <c r="AV20" s="1497"/>
      <c r="AW20" s="1497"/>
      <c r="AX20" s="1497"/>
      <c r="AY20" s="1497"/>
      <c r="AZ20" s="1497"/>
      <c r="BA20" s="1497"/>
      <c r="BB20" s="1498"/>
      <c r="BC20" s="1498"/>
      <c r="BD20" s="1499"/>
      <c r="BE20" s="1054"/>
      <c r="BF20" s="1055"/>
    </row>
    <row r="21" spans="1:60" s="1056" customFormat="1" ht="36.6" customHeight="1" x14ac:dyDescent="0.2">
      <c r="A21" s="578"/>
      <c r="B21" s="1532"/>
      <c r="C21" s="1510"/>
      <c r="D21" s="1498"/>
      <c r="E21" s="1498"/>
      <c r="F21" s="1498"/>
      <c r="G21" s="1498"/>
      <c r="H21" s="1498"/>
      <c r="I21" s="1518" t="s">
        <v>1002</v>
      </c>
      <c r="J21" s="1519"/>
      <c r="K21" s="1519"/>
      <c r="L21" s="1519"/>
      <c r="M21" s="1519"/>
      <c r="N21" s="1519"/>
      <c r="O21" s="1519"/>
      <c r="P21" s="1519"/>
      <c r="Q21" s="1519"/>
      <c r="R21" s="1519"/>
      <c r="S21" s="1519"/>
      <c r="T21" s="1519"/>
      <c r="U21" s="1520"/>
      <c r="V21" s="1497" t="s">
        <v>886</v>
      </c>
      <c r="W21" s="1497"/>
      <c r="X21" s="1497"/>
      <c r="Y21" s="1497"/>
      <c r="Z21" s="1497"/>
      <c r="AA21" s="1497"/>
      <c r="AB21" s="1497"/>
      <c r="AC21" s="1497"/>
      <c r="AD21" s="1497"/>
      <c r="AE21" s="1497"/>
      <c r="AF21" s="1497"/>
      <c r="AG21" s="1497"/>
      <c r="AH21" s="1497"/>
      <c r="AI21" s="1497"/>
      <c r="AJ21" s="1497"/>
      <c r="AK21" s="1497"/>
      <c r="AL21" s="1497"/>
      <c r="AM21" s="1497"/>
      <c r="AN21" s="1497"/>
      <c r="AO21" s="1497"/>
      <c r="AP21" s="1497"/>
      <c r="AQ21" s="1497"/>
      <c r="AR21" s="1497"/>
      <c r="AS21" s="1497"/>
      <c r="AT21" s="1497"/>
      <c r="AU21" s="1497"/>
      <c r="AV21" s="1497"/>
      <c r="AW21" s="1497"/>
      <c r="AX21" s="1497"/>
      <c r="AY21" s="1497"/>
      <c r="AZ21" s="1497"/>
      <c r="BA21" s="1497"/>
      <c r="BB21" s="1525"/>
      <c r="BC21" s="1526"/>
      <c r="BD21" s="1527"/>
      <c r="BE21" s="1054"/>
      <c r="BF21" s="1055"/>
    </row>
    <row r="22" spans="1:60" s="1056" customFormat="1" ht="36.6" customHeight="1" x14ac:dyDescent="0.2">
      <c r="A22" s="578"/>
      <c r="B22" s="1532"/>
      <c r="C22" s="1510"/>
      <c r="D22" s="1498"/>
      <c r="E22" s="1498"/>
      <c r="F22" s="1498"/>
      <c r="G22" s="1498"/>
      <c r="H22" s="1498"/>
      <c r="I22" s="1496" t="s">
        <v>970</v>
      </c>
      <c r="J22" s="1496"/>
      <c r="K22" s="1496"/>
      <c r="L22" s="1496"/>
      <c r="M22" s="1496"/>
      <c r="N22" s="1496"/>
      <c r="O22" s="1496"/>
      <c r="P22" s="1496"/>
      <c r="Q22" s="1496"/>
      <c r="R22" s="1496"/>
      <c r="S22" s="1496"/>
      <c r="T22" s="1496"/>
      <c r="U22" s="1496"/>
      <c r="V22" s="1496" t="s">
        <v>971</v>
      </c>
      <c r="W22" s="1496"/>
      <c r="X22" s="1496"/>
      <c r="Y22" s="1496"/>
      <c r="Z22" s="1496"/>
      <c r="AA22" s="1496"/>
      <c r="AB22" s="1496"/>
      <c r="AC22" s="1496"/>
      <c r="AD22" s="1496"/>
      <c r="AE22" s="1496"/>
      <c r="AF22" s="1496"/>
      <c r="AG22" s="1496"/>
      <c r="AH22" s="1496"/>
      <c r="AI22" s="1496"/>
      <c r="AJ22" s="1496"/>
      <c r="AK22" s="1496"/>
      <c r="AL22" s="1496"/>
      <c r="AM22" s="1496"/>
      <c r="AN22" s="1496"/>
      <c r="AO22" s="1496"/>
      <c r="AP22" s="1496"/>
      <c r="AQ22" s="1496"/>
      <c r="AR22" s="1496"/>
      <c r="AS22" s="1496"/>
      <c r="AT22" s="1496"/>
      <c r="AU22" s="1496"/>
      <c r="AV22" s="1496"/>
      <c r="AW22" s="1496"/>
      <c r="AX22" s="1496"/>
      <c r="AY22" s="1496"/>
      <c r="AZ22" s="1496"/>
      <c r="BA22" s="1496"/>
      <c r="BB22" s="1503"/>
      <c r="BC22" s="1503"/>
      <c r="BD22" s="1504"/>
      <c r="BE22" s="1057"/>
      <c r="BF22" s="1058"/>
    </row>
    <row r="23" spans="1:60" s="1056" customFormat="1" ht="36.6" customHeight="1" thickBot="1" x14ac:dyDescent="0.25">
      <c r="A23" s="578"/>
      <c r="B23" s="1532"/>
      <c r="C23" s="1513"/>
      <c r="D23" s="1514"/>
      <c r="E23" s="1514"/>
      <c r="F23" s="1514"/>
      <c r="G23" s="1514"/>
      <c r="H23" s="1514"/>
      <c r="I23" s="1478" t="s">
        <v>972</v>
      </c>
      <c r="J23" s="1478"/>
      <c r="K23" s="1478"/>
      <c r="L23" s="1478"/>
      <c r="M23" s="1478"/>
      <c r="N23" s="1478"/>
      <c r="O23" s="1478"/>
      <c r="P23" s="1478"/>
      <c r="Q23" s="1478"/>
      <c r="R23" s="1478"/>
      <c r="S23" s="1478"/>
      <c r="T23" s="1478"/>
      <c r="U23" s="1478"/>
      <c r="V23" s="1478" t="s">
        <v>971</v>
      </c>
      <c r="W23" s="1478"/>
      <c r="X23" s="1478"/>
      <c r="Y23" s="1478"/>
      <c r="Z23" s="1478"/>
      <c r="AA23" s="1478"/>
      <c r="AB23" s="1478"/>
      <c r="AC23" s="1478"/>
      <c r="AD23" s="1478"/>
      <c r="AE23" s="1478"/>
      <c r="AF23" s="1478"/>
      <c r="AG23" s="1478"/>
      <c r="AH23" s="1478"/>
      <c r="AI23" s="1478"/>
      <c r="AJ23" s="1478"/>
      <c r="AK23" s="1478"/>
      <c r="AL23" s="1478"/>
      <c r="AM23" s="1478"/>
      <c r="AN23" s="1478"/>
      <c r="AO23" s="1478"/>
      <c r="AP23" s="1478"/>
      <c r="AQ23" s="1478"/>
      <c r="AR23" s="1478"/>
      <c r="AS23" s="1478"/>
      <c r="AT23" s="1478"/>
      <c r="AU23" s="1478"/>
      <c r="AV23" s="1478"/>
      <c r="AW23" s="1478"/>
      <c r="AX23" s="1478"/>
      <c r="AY23" s="1478"/>
      <c r="AZ23" s="1478"/>
      <c r="BA23" s="1478"/>
      <c r="BB23" s="1528"/>
      <c r="BC23" s="1528"/>
      <c r="BD23" s="1529"/>
      <c r="BE23" s="1057"/>
      <c r="BF23" s="1059"/>
    </row>
    <row r="24" spans="1:60" s="1056" customFormat="1" ht="36.6" customHeight="1" x14ac:dyDescent="0.2">
      <c r="A24" s="578"/>
      <c r="B24" s="1505"/>
      <c r="C24" s="1509" t="s">
        <v>348</v>
      </c>
      <c r="D24" s="1494"/>
      <c r="E24" s="1494"/>
      <c r="F24" s="1494"/>
      <c r="G24" s="1494"/>
      <c r="H24" s="1494"/>
      <c r="I24" s="1515" t="s">
        <v>966</v>
      </c>
      <c r="J24" s="1515"/>
      <c r="K24" s="1515"/>
      <c r="L24" s="1515"/>
      <c r="M24" s="1515"/>
      <c r="N24" s="1515"/>
      <c r="O24" s="1515"/>
      <c r="P24" s="1515"/>
      <c r="Q24" s="1515"/>
      <c r="R24" s="1515"/>
      <c r="S24" s="1515"/>
      <c r="T24" s="1515"/>
      <c r="U24" s="1515"/>
      <c r="V24" s="1516" t="s">
        <v>967</v>
      </c>
      <c r="W24" s="1516"/>
      <c r="X24" s="1516"/>
      <c r="Y24" s="1516"/>
      <c r="Z24" s="1516"/>
      <c r="AA24" s="1516"/>
      <c r="AB24" s="1516"/>
      <c r="AC24" s="1516"/>
      <c r="AD24" s="1516"/>
      <c r="AE24" s="1516"/>
      <c r="AF24" s="1516"/>
      <c r="AG24" s="1516"/>
      <c r="AH24" s="1516"/>
      <c r="AI24" s="1516"/>
      <c r="AJ24" s="1516"/>
      <c r="AK24" s="1516"/>
      <c r="AL24" s="1516"/>
      <c r="AM24" s="1516"/>
      <c r="AN24" s="1516"/>
      <c r="AO24" s="1516"/>
      <c r="AP24" s="1516"/>
      <c r="AQ24" s="1516"/>
      <c r="AR24" s="1516"/>
      <c r="AS24" s="1516"/>
      <c r="AT24" s="1516"/>
      <c r="AU24" s="1516"/>
      <c r="AV24" s="1516"/>
      <c r="AW24" s="1516"/>
      <c r="AX24" s="1516"/>
      <c r="AY24" s="1516"/>
      <c r="AZ24" s="1516"/>
      <c r="BA24" s="1516"/>
      <c r="BB24" s="1494"/>
      <c r="BC24" s="1494"/>
      <c r="BD24" s="1495"/>
      <c r="BE24" s="1054"/>
      <c r="BF24" s="1055"/>
      <c r="BH24" s="1056" t="s">
        <v>251</v>
      </c>
    </row>
    <row r="25" spans="1:60" s="1056" customFormat="1" ht="36.6" customHeight="1" x14ac:dyDescent="0.2">
      <c r="A25" s="578"/>
      <c r="B25" s="1506"/>
      <c r="C25" s="1510"/>
      <c r="D25" s="1498"/>
      <c r="E25" s="1498"/>
      <c r="F25" s="1498"/>
      <c r="G25" s="1498"/>
      <c r="H25" s="1498"/>
      <c r="I25" s="1496" t="s">
        <v>968</v>
      </c>
      <c r="J25" s="1496"/>
      <c r="K25" s="1496"/>
      <c r="L25" s="1496"/>
      <c r="M25" s="1496"/>
      <c r="N25" s="1496"/>
      <c r="O25" s="1496"/>
      <c r="P25" s="1496"/>
      <c r="Q25" s="1496"/>
      <c r="R25" s="1496"/>
      <c r="S25" s="1496"/>
      <c r="T25" s="1496"/>
      <c r="U25" s="1496"/>
      <c r="V25" s="1497" t="s">
        <v>886</v>
      </c>
      <c r="W25" s="1497"/>
      <c r="X25" s="1497"/>
      <c r="Y25" s="1497"/>
      <c r="Z25" s="1497"/>
      <c r="AA25" s="1497"/>
      <c r="AB25" s="1497"/>
      <c r="AC25" s="1497"/>
      <c r="AD25" s="1497"/>
      <c r="AE25" s="1497"/>
      <c r="AF25" s="1497"/>
      <c r="AG25" s="1497"/>
      <c r="AH25" s="1497"/>
      <c r="AI25" s="1497"/>
      <c r="AJ25" s="1497"/>
      <c r="AK25" s="1497"/>
      <c r="AL25" s="1497"/>
      <c r="AM25" s="1497"/>
      <c r="AN25" s="1497"/>
      <c r="AO25" s="1497"/>
      <c r="AP25" s="1497"/>
      <c r="AQ25" s="1497"/>
      <c r="AR25" s="1497"/>
      <c r="AS25" s="1497"/>
      <c r="AT25" s="1497"/>
      <c r="AU25" s="1497"/>
      <c r="AV25" s="1497"/>
      <c r="AW25" s="1497"/>
      <c r="AX25" s="1497"/>
      <c r="AY25" s="1497"/>
      <c r="AZ25" s="1497"/>
      <c r="BA25" s="1497"/>
      <c r="BB25" s="1498"/>
      <c r="BC25" s="1498"/>
      <c r="BD25" s="1499"/>
      <c r="BE25" s="1054"/>
      <c r="BF25" s="1055"/>
    </row>
    <row r="26" spans="1:60" s="1056" customFormat="1" ht="93.6" customHeight="1" x14ac:dyDescent="0.2">
      <c r="A26" s="578"/>
      <c r="B26" s="1506"/>
      <c r="C26" s="1510"/>
      <c r="D26" s="1498"/>
      <c r="E26" s="1498"/>
      <c r="F26" s="1498"/>
      <c r="G26" s="1498"/>
      <c r="H26" s="1498"/>
      <c r="I26" s="1500" t="s">
        <v>981</v>
      </c>
      <c r="J26" s="1496"/>
      <c r="K26" s="1496"/>
      <c r="L26" s="1496"/>
      <c r="M26" s="1496"/>
      <c r="N26" s="1496"/>
      <c r="O26" s="1496"/>
      <c r="P26" s="1496"/>
      <c r="Q26" s="1496"/>
      <c r="R26" s="1496"/>
      <c r="S26" s="1496"/>
      <c r="T26" s="1496"/>
      <c r="U26" s="1496"/>
      <c r="V26" s="1501" t="s">
        <v>995</v>
      </c>
      <c r="W26" s="1501"/>
      <c r="X26" s="1501"/>
      <c r="Y26" s="1501"/>
      <c r="Z26" s="1501"/>
      <c r="AA26" s="1501"/>
      <c r="AB26" s="1501"/>
      <c r="AC26" s="1501"/>
      <c r="AD26" s="1501"/>
      <c r="AE26" s="1501"/>
      <c r="AF26" s="1501"/>
      <c r="AG26" s="1501"/>
      <c r="AH26" s="1501"/>
      <c r="AI26" s="1501"/>
      <c r="AJ26" s="1501"/>
      <c r="AK26" s="1501"/>
      <c r="AL26" s="1501"/>
      <c r="AM26" s="1501"/>
      <c r="AN26" s="1501"/>
      <c r="AO26" s="1501"/>
      <c r="AP26" s="1501"/>
      <c r="AQ26" s="1501"/>
      <c r="AR26" s="1501"/>
      <c r="AS26" s="1501"/>
      <c r="AT26" s="1501"/>
      <c r="AU26" s="1501"/>
      <c r="AV26" s="1501"/>
      <c r="AW26" s="1501"/>
      <c r="AX26" s="1501"/>
      <c r="AY26" s="1501"/>
      <c r="AZ26" s="1501"/>
      <c r="BA26" s="1501"/>
      <c r="BB26" s="1503"/>
      <c r="BC26" s="1503"/>
      <c r="BD26" s="1504"/>
      <c r="BE26" s="1054"/>
      <c r="BF26" s="1055"/>
    </row>
    <row r="27" spans="1:60" s="1056" customFormat="1" ht="39" customHeight="1" x14ac:dyDescent="0.2">
      <c r="A27" s="578"/>
      <c r="B27" s="1506"/>
      <c r="C27" s="1510"/>
      <c r="D27" s="1498"/>
      <c r="E27" s="1498"/>
      <c r="F27" s="1498"/>
      <c r="G27" s="1498"/>
      <c r="H27" s="1498"/>
      <c r="I27" s="1496" t="s">
        <v>969</v>
      </c>
      <c r="J27" s="1496"/>
      <c r="K27" s="1496"/>
      <c r="L27" s="1496"/>
      <c r="M27" s="1496"/>
      <c r="N27" s="1496"/>
      <c r="O27" s="1496"/>
      <c r="P27" s="1496"/>
      <c r="Q27" s="1496"/>
      <c r="R27" s="1496"/>
      <c r="S27" s="1496"/>
      <c r="T27" s="1496"/>
      <c r="U27" s="1496"/>
      <c r="V27" s="1497" t="s">
        <v>886</v>
      </c>
      <c r="W27" s="1497"/>
      <c r="X27" s="1497"/>
      <c r="Y27" s="1497"/>
      <c r="Z27" s="1497"/>
      <c r="AA27" s="1497"/>
      <c r="AB27" s="1497"/>
      <c r="AC27" s="1497"/>
      <c r="AD27" s="1497"/>
      <c r="AE27" s="1497"/>
      <c r="AF27" s="1497"/>
      <c r="AG27" s="1497"/>
      <c r="AH27" s="1497"/>
      <c r="AI27" s="1497"/>
      <c r="AJ27" s="1497"/>
      <c r="AK27" s="1497"/>
      <c r="AL27" s="1497"/>
      <c r="AM27" s="1497"/>
      <c r="AN27" s="1497"/>
      <c r="AO27" s="1497"/>
      <c r="AP27" s="1497"/>
      <c r="AQ27" s="1497"/>
      <c r="AR27" s="1497"/>
      <c r="AS27" s="1497"/>
      <c r="AT27" s="1497"/>
      <c r="AU27" s="1497"/>
      <c r="AV27" s="1497"/>
      <c r="AW27" s="1497"/>
      <c r="AX27" s="1497"/>
      <c r="AY27" s="1497"/>
      <c r="AZ27" s="1497"/>
      <c r="BA27" s="1497"/>
      <c r="BB27" s="1498"/>
      <c r="BC27" s="1498"/>
      <c r="BD27" s="1499"/>
      <c r="BE27" s="1057"/>
      <c r="BF27" s="1055"/>
    </row>
    <row r="28" spans="1:60" s="1056" customFormat="1" ht="36.6" customHeight="1" x14ac:dyDescent="0.2">
      <c r="A28" s="578"/>
      <c r="B28" s="1506"/>
      <c r="C28" s="1510"/>
      <c r="D28" s="1498"/>
      <c r="E28" s="1498"/>
      <c r="F28" s="1498"/>
      <c r="G28" s="1498"/>
      <c r="H28" s="1498"/>
      <c r="I28" s="1496" t="s">
        <v>982</v>
      </c>
      <c r="J28" s="1496"/>
      <c r="K28" s="1496"/>
      <c r="L28" s="1496"/>
      <c r="M28" s="1496"/>
      <c r="N28" s="1496"/>
      <c r="O28" s="1496"/>
      <c r="P28" s="1496"/>
      <c r="Q28" s="1496"/>
      <c r="R28" s="1496"/>
      <c r="S28" s="1496"/>
      <c r="T28" s="1496"/>
      <c r="U28" s="1496"/>
      <c r="V28" s="1497" t="s">
        <v>828</v>
      </c>
      <c r="W28" s="1497"/>
      <c r="X28" s="1497"/>
      <c r="Y28" s="1497"/>
      <c r="Z28" s="1497"/>
      <c r="AA28" s="1497"/>
      <c r="AB28" s="1497"/>
      <c r="AC28" s="1497"/>
      <c r="AD28" s="1497"/>
      <c r="AE28" s="1497"/>
      <c r="AF28" s="1497"/>
      <c r="AG28" s="1497"/>
      <c r="AH28" s="1497"/>
      <c r="AI28" s="1497"/>
      <c r="AJ28" s="1497"/>
      <c r="AK28" s="1497"/>
      <c r="AL28" s="1497"/>
      <c r="AM28" s="1497"/>
      <c r="AN28" s="1497"/>
      <c r="AO28" s="1497"/>
      <c r="AP28" s="1497"/>
      <c r="AQ28" s="1497"/>
      <c r="AR28" s="1497"/>
      <c r="AS28" s="1497"/>
      <c r="AT28" s="1497"/>
      <c r="AU28" s="1497"/>
      <c r="AV28" s="1497"/>
      <c r="AW28" s="1497"/>
      <c r="AX28" s="1497"/>
      <c r="AY28" s="1497"/>
      <c r="AZ28" s="1497"/>
      <c r="BA28" s="1497"/>
      <c r="BB28" s="1498"/>
      <c r="BC28" s="1498"/>
      <c r="BD28" s="1499"/>
      <c r="BE28" s="1054"/>
      <c r="BF28" s="1055"/>
    </row>
    <row r="29" spans="1:60" s="1056" customFormat="1" ht="36.6" customHeight="1" x14ac:dyDescent="0.2">
      <c r="A29" s="578"/>
      <c r="B29" s="1507"/>
      <c r="C29" s="1511"/>
      <c r="D29" s="1512"/>
      <c r="E29" s="1512"/>
      <c r="F29" s="1512"/>
      <c r="G29" s="1512"/>
      <c r="H29" s="1512"/>
      <c r="I29" s="1518" t="s">
        <v>1002</v>
      </c>
      <c r="J29" s="1519"/>
      <c r="K29" s="1519"/>
      <c r="L29" s="1519"/>
      <c r="M29" s="1519"/>
      <c r="N29" s="1519"/>
      <c r="O29" s="1519"/>
      <c r="P29" s="1519"/>
      <c r="Q29" s="1519"/>
      <c r="R29" s="1519"/>
      <c r="S29" s="1519"/>
      <c r="T29" s="1519"/>
      <c r="U29" s="1520"/>
      <c r="V29" s="1497" t="s">
        <v>886</v>
      </c>
      <c r="W29" s="1497"/>
      <c r="X29" s="1497"/>
      <c r="Y29" s="1497"/>
      <c r="Z29" s="1497"/>
      <c r="AA29" s="1497"/>
      <c r="AB29" s="1497"/>
      <c r="AC29" s="1497"/>
      <c r="AD29" s="1497"/>
      <c r="AE29" s="1497"/>
      <c r="AF29" s="1497"/>
      <c r="AG29" s="1497"/>
      <c r="AH29" s="1497"/>
      <c r="AI29" s="1497"/>
      <c r="AJ29" s="1497"/>
      <c r="AK29" s="1497"/>
      <c r="AL29" s="1497"/>
      <c r="AM29" s="1497"/>
      <c r="AN29" s="1497"/>
      <c r="AO29" s="1497"/>
      <c r="AP29" s="1497"/>
      <c r="AQ29" s="1497"/>
      <c r="AR29" s="1497"/>
      <c r="AS29" s="1497"/>
      <c r="AT29" s="1497"/>
      <c r="AU29" s="1497"/>
      <c r="AV29" s="1497"/>
      <c r="AW29" s="1497"/>
      <c r="AX29" s="1497"/>
      <c r="AY29" s="1497"/>
      <c r="AZ29" s="1497"/>
      <c r="BA29" s="1497"/>
      <c r="BB29" s="1525"/>
      <c r="BC29" s="1526"/>
      <c r="BD29" s="1527"/>
      <c r="BE29" s="1054"/>
      <c r="BF29" s="1055"/>
    </row>
    <row r="30" spans="1:60" s="1056" customFormat="1" ht="36.6" customHeight="1" thickBot="1" x14ac:dyDescent="0.25">
      <c r="A30" s="578"/>
      <c r="B30" s="1508"/>
      <c r="C30" s="1513"/>
      <c r="D30" s="1514"/>
      <c r="E30" s="1514"/>
      <c r="F30" s="1514"/>
      <c r="G30" s="1514"/>
      <c r="H30" s="1514"/>
      <c r="I30" s="1478" t="s">
        <v>972</v>
      </c>
      <c r="J30" s="1478"/>
      <c r="K30" s="1478"/>
      <c r="L30" s="1478"/>
      <c r="M30" s="1478"/>
      <c r="N30" s="1478"/>
      <c r="O30" s="1478"/>
      <c r="P30" s="1478"/>
      <c r="Q30" s="1478"/>
      <c r="R30" s="1478"/>
      <c r="S30" s="1478"/>
      <c r="T30" s="1478"/>
      <c r="U30" s="1478"/>
      <c r="V30" s="1517" t="s">
        <v>971</v>
      </c>
      <c r="W30" s="1517"/>
      <c r="X30" s="1517"/>
      <c r="Y30" s="1517"/>
      <c r="Z30" s="1517"/>
      <c r="AA30" s="1517"/>
      <c r="AB30" s="1517"/>
      <c r="AC30" s="1517"/>
      <c r="AD30" s="1517"/>
      <c r="AE30" s="1517"/>
      <c r="AF30" s="1517"/>
      <c r="AG30" s="1517"/>
      <c r="AH30" s="1517"/>
      <c r="AI30" s="1517"/>
      <c r="AJ30" s="1517"/>
      <c r="AK30" s="1517"/>
      <c r="AL30" s="1517"/>
      <c r="AM30" s="1517"/>
      <c r="AN30" s="1517"/>
      <c r="AO30" s="1517"/>
      <c r="AP30" s="1517"/>
      <c r="AQ30" s="1517"/>
      <c r="AR30" s="1517"/>
      <c r="AS30" s="1517"/>
      <c r="AT30" s="1517"/>
      <c r="AU30" s="1517"/>
      <c r="AV30" s="1517"/>
      <c r="AW30" s="1517"/>
      <c r="AX30" s="1517"/>
      <c r="AY30" s="1517"/>
      <c r="AZ30" s="1517"/>
      <c r="BA30" s="1517"/>
      <c r="BB30" s="1528"/>
      <c r="BC30" s="1528"/>
      <c r="BD30" s="1529"/>
      <c r="BE30" s="1057"/>
      <c r="BF30" s="1059"/>
    </row>
    <row r="31" spans="1:60" s="1056" customFormat="1" ht="36.6" customHeight="1" x14ac:dyDescent="0.2">
      <c r="A31" s="578"/>
      <c r="B31" s="1505"/>
      <c r="C31" s="1509" t="s">
        <v>409</v>
      </c>
      <c r="D31" s="1494"/>
      <c r="E31" s="1494"/>
      <c r="F31" s="1494"/>
      <c r="G31" s="1494"/>
      <c r="H31" s="1494"/>
      <c r="I31" s="1515" t="s">
        <v>966</v>
      </c>
      <c r="J31" s="1515"/>
      <c r="K31" s="1515"/>
      <c r="L31" s="1515"/>
      <c r="M31" s="1515"/>
      <c r="N31" s="1515"/>
      <c r="O31" s="1515"/>
      <c r="P31" s="1515"/>
      <c r="Q31" s="1515"/>
      <c r="R31" s="1515"/>
      <c r="S31" s="1515"/>
      <c r="T31" s="1515"/>
      <c r="U31" s="1515"/>
      <c r="V31" s="1516" t="s">
        <v>967</v>
      </c>
      <c r="W31" s="1516"/>
      <c r="X31" s="1516"/>
      <c r="Y31" s="1516"/>
      <c r="Z31" s="1516"/>
      <c r="AA31" s="1516"/>
      <c r="AB31" s="1516"/>
      <c r="AC31" s="1516"/>
      <c r="AD31" s="1516"/>
      <c r="AE31" s="1516"/>
      <c r="AF31" s="1516"/>
      <c r="AG31" s="1516"/>
      <c r="AH31" s="1516"/>
      <c r="AI31" s="1516"/>
      <c r="AJ31" s="1516"/>
      <c r="AK31" s="1516"/>
      <c r="AL31" s="1516"/>
      <c r="AM31" s="1516"/>
      <c r="AN31" s="1516"/>
      <c r="AO31" s="1516"/>
      <c r="AP31" s="1516"/>
      <c r="AQ31" s="1516"/>
      <c r="AR31" s="1516"/>
      <c r="AS31" s="1516"/>
      <c r="AT31" s="1516"/>
      <c r="AU31" s="1516"/>
      <c r="AV31" s="1516"/>
      <c r="AW31" s="1516"/>
      <c r="AX31" s="1516"/>
      <c r="AY31" s="1516"/>
      <c r="AZ31" s="1516"/>
      <c r="BA31" s="1516"/>
      <c r="BB31" s="1494"/>
      <c r="BC31" s="1494"/>
      <c r="BD31" s="1495"/>
      <c r="BE31" s="1054"/>
      <c r="BF31" s="1055"/>
    </row>
    <row r="32" spans="1:60" s="1056" customFormat="1" ht="36.6" customHeight="1" x14ac:dyDescent="0.2">
      <c r="A32" s="578"/>
      <c r="B32" s="1506"/>
      <c r="C32" s="1510"/>
      <c r="D32" s="1498"/>
      <c r="E32" s="1498"/>
      <c r="F32" s="1498"/>
      <c r="G32" s="1498"/>
      <c r="H32" s="1498"/>
      <c r="I32" s="1496" t="s">
        <v>968</v>
      </c>
      <c r="J32" s="1496"/>
      <c r="K32" s="1496"/>
      <c r="L32" s="1496"/>
      <c r="M32" s="1496"/>
      <c r="N32" s="1496"/>
      <c r="O32" s="1496"/>
      <c r="P32" s="1496"/>
      <c r="Q32" s="1496"/>
      <c r="R32" s="1496"/>
      <c r="S32" s="1496"/>
      <c r="T32" s="1496"/>
      <c r="U32" s="1496"/>
      <c r="V32" s="1497" t="s">
        <v>886</v>
      </c>
      <c r="W32" s="1497"/>
      <c r="X32" s="1497"/>
      <c r="Y32" s="1497"/>
      <c r="Z32" s="1497"/>
      <c r="AA32" s="1497"/>
      <c r="AB32" s="1497"/>
      <c r="AC32" s="1497"/>
      <c r="AD32" s="1497"/>
      <c r="AE32" s="1497"/>
      <c r="AF32" s="1497"/>
      <c r="AG32" s="1497"/>
      <c r="AH32" s="1497"/>
      <c r="AI32" s="1497"/>
      <c r="AJ32" s="1497"/>
      <c r="AK32" s="1497"/>
      <c r="AL32" s="1497"/>
      <c r="AM32" s="1497"/>
      <c r="AN32" s="1497"/>
      <c r="AO32" s="1497"/>
      <c r="AP32" s="1497"/>
      <c r="AQ32" s="1497"/>
      <c r="AR32" s="1497"/>
      <c r="AS32" s="1497"/>
      <c r="AT32" s="1497"/>
      <c r="AU32" s="1497"/>
      <c r="AV32" s="1497"/>
      <c r="AW32" s="1497"/>
      <c r="AX32" s="1497"/>
      <c r="AY32" s="1497"/>
      <c r="AZ32" s="1497"/>
      <c r="BA32" s="1497"/>
      <c r="BB32" s="1498"/>
      <c r="BC32" s="1498"/>
      <c r="BD32" s="1499"/>
      <c r="BE32" s="1054"/>
      <c r="BF32" s="1055"/>
    </row>
    <row r="33" spans="1:61" s="1056" customFormat="1" ht="93" customHeight="1" x14ac:dyDescent="0.2">
      <c r="A33" s="578"/>
      <c r="B33" s="1506"/>
      <c r="C33" s="1510"/>
      <c r="D33" s="1498"/>
      <c r="E33" s="1498"/>
      <c r="F33" s="1498"/>
      <c r="G33" s="1498"/>
      <c r="H33" s="1498"/>
      <c r="I33" s="1500" t="s">
        <v>981</v>
      </c>
      <c r="J33" s="1496"/>
      <c r="K33" s="1496"/>
      <c r="L33" s="1496"/>
      <c r="M33" s="1496"/>
      <c r="N33" s="1496"/>
      <c r="O33" s="1496"/>
      <c r="P33" s="1496"/>
      <c r="Q33" s="1496"/>
      <c r="R33" s="1496"/>
      <c r="S33" s="1496"/>
      <c r="T33" s="1496"/>
      <c r="U33" s="1496"/>
      <c r="V33" s="1501" t="s">
        <v>995</v>
      </c>
      <c r="W33" s="1501"/>
      <c r="X33" s="1501"/>
      <c r="Y33" s="1501"/>
      <c r="Z33" s="1501"/>
      <c r="AA33" s="1501"/>
      <c r="AB33" s="1501"/>
      <c r="AC33" s="1501"/>
      <c r="AD33" s="1501"/>
      <c r="AE33" s="1501"/>
      <c r="AF33" s="1501"/>
      <c r="AG33" s="1501"/>
      <c r="AH33" s="1501"/>
      <c r="AI33" s="1501"/>
      <c r="AJ33" s="1501"/>
      <c r="AK33" s="1501"/>
      <c r="AL33" s="1501"/>
      <c r="AM33" s="1501"/>
      <c r="AN33" s="1501"/>
      <c r="AO33" s="1501"/>
      <c r="AP33" s="1501"/>
      <c r="AQ33" s="1501"/>
      <c r="AR33" s="1501"/>
      <c r="AS33" s="1501"/>
      <c r="AT33" s="1501"/>
      <c r="AU33" s="1501"/>
      <c r="AV33" s="1501"/>
      <c r="AW33" s="1501"/>
      <c r="AX33" s="1501"/>
      <c r="AY33" s="1501"/>
      <c r="AZ33" s="1501"/>
      <c r="BA33" s="1501"/>
      <c r="BB33" s="1502"/>
      <c r="BC33" s="1503"/>
      <c r="BD33" s="1504"/>
      <c r="BE33" s="1054"/>
      <c r="BF33" s="1055"/>
    </row>
    <row r="34" spans="1:61" s="1056" customFormat="1" ht="39" customHeight="1" x14ac:dyDescent="0.2">
      <c r="A34" s="578"/>
      <c r="B34" s="1506"/>
      <c r="C34" s="1510"/>
      <c r="D34" s="1498"/>
      <c r="E34" s="1498"/>
      <c r="F34" s="1498"/>
      <c r="G34" s="1498"/>
      <c r="H34" s="1498"/>
      <c r="I34" s="1496" t="s">
        <v>969</v>
      </c>
      <c r="J34" s="1496"/>
      <c r="K34" s="1496"/>
      <c r="L34" s="1496"/>
      <c r="M34" s="1496"/>
      <c r="N34" s="1496"/>
      <c r="O34" s="1496"/>
      <c r="P34" s="1496"/>
      <c r="Q34" s="1496"/>
      <c r="R34" s="1496"/>
      <c r="S34" s="1496"/>
      <c r="T34" s="1496"/>
      <c r="U34" s="1496"/>
      <c r="V34" s="1497" t="s">
        <v>886</v>
      </c>
      <c r="W34" s="1497"/>
      <c r="X34" s="1497"/>
      <c r="Y34" s="1497"/>
      <c r="Z34" s="1497"/>
      <c r="AA34" s="1497"/>
      <c r="AB34" s="1497"/>
      <c r="AC34" s="1497"/>
      <c r="AD34" s="1497"/>
      <c r="AE34" s="1497"/>
      <c r="AF34" s="1497"/>
      <c r="AG34" s="1497"/>
      <c r="AH34" s="1497"/>
      <c r="AI34" s="1497"/>
      <c r="AJ34" s="1497"/>
      <c r="AK34" s="1497"/>
      <c r="AL34" s="1497"/>
      <c r="AM34" s="1497"/>
      <c r="AN34" s="1497"/>
      <c r="AO34" s="1497"/>
      <c r="AP34" s="1497"/>
      <c r="AQ34" s="1497"/>
      <c r="AR34" s="1497"/>
      <c r="AS34" s="1497"/>
      <c r="AT34" s="1497"/>
      <c r="AU34" s="1497"/>
      <c r="AV34" s="1497"/>
      <c r="AW34" s="1497"/>
      <c r="AX34" s="1497"/>
      <c r="AY34" s="1497"/>
      <c r="AZ34" s="1497"/>
      <c r="BA34" s="1497"/>
      <c r="BB34" s="1498"/>
      <c r="BC34" s="1498"/>
      <c r="BD34" s="1499"/>
      <c r="BE34" s="1057"/>
      <c r="BF34" s="1055"/>
    </row>
    <row r="35" spans="1:61" s="1056" customFormat="1" ht="36.6" customHeight="1" x14ac:dyDescent="0.2">
      <c r="A35" s="578"/>
      <c r="B35" s="1506"/>
      <c r="C35" s="1510"/>
      <c r="D35" s="1498"/>
      <c r="E35" s="1498"/>
      <c r="F35" s="1498"/>
      <c r="G35" s="1498"/>
      <c r="H35" s="1498"/>
      <c r="I35" s="1496" t="s">
        <v>982</v>
      </c>
      <c r="J35" s="1496"/>
      <c r="K35" s="1496"/>
      <c r="L35" s="1496"/>
      <c r="M35" s="1496"/>
      <c r="N35" s="1496"/>
      <c r="O35" s="1496"/>
      <c r="P35" s="1496"/>
      <c r="Q35" s="1496"/>
      <c r="R35" s="1496"/>
      <c r="S35" s="1496"/>
      <c r="T35" s="1496"/>
      <c r="U35" s="1496"/>
      <c r="V35" s="1497" t="s">
        <v>828</v>
      </c>
      <c r="W35" s="1497"/>
      <c r="X35" s="1497"/>
      <c r="Y35" s="1497"/>
      <c r="Z35" s="1497"/>
      <c r="AA35" s="1497"/>
      <c r="AB35" s="1497"/>
      <c r="AC35" s="1497"/>
      <c r="AD35" s="1497"/>
      <c r="AE35" s="1497"/>
      <c r="AF35" s="1497"/>
      <c r="AG35" s="1497"/>
      <c r="AH35" s="1497"/>
      <c r="AI35" s="1497"/>
      <c r="AJ35" s="1497"/>
      <c r="AK35" s="1497"/>
      <c r="AL35" s="1497"/>
      <c r="AM35" s="1497"/>
      <c r="AN35" s="1497"/>
      <c r="AO35" s="1497"/>
      <c r="AP35" s="1497"/>
      <c r="AQ35" s="1497"/>
      <c r="AR35" s="1497"/>
      <c r="AS35" s="1497"/>
      <c r="AT35" s="1497"/>
      <c r="AU35" s="1497"/>
      <c r="AV35" s="1497"/>
      <c r="AW35" s="1497"/>
      <c r="AX35" s="1497"/>
      <c r="AY35" s="1497"/>
      <c r="AZ35" s="1497"/>
      <c r="BA35" s="1497"/>
      <c r="BB35" s="1498"/>
      <c r="BC35" s="1498"/>
      <c r="BD35" s="1499"/>
      <c r="BE35" s="1054"/>
      <c r="BF35" s="1055"/>
    </row>
    <row r="36" spans="1:61" s="1056" customFormat="1" ht="36.6" customHeight="1" x14ac:dyDescent="0.2">
      <c r="A36" s="578"/>
      <c r="B36" s="1507"/>
      <c r="C36" s="1511"/>
      <c r="D36" s="1512"/>
      <c r="E36" s="1512"/>
      <c r="F36" s="1512"/>
      <c r="G36" s="1512"/>
      <c r="H36" s="1512"/>
      <c r="I36" s="1518" t="s">
        <v>1002</v>
      </c>
      <c r="J36" s="1519"/>
      <c r="K36" s="1519"/>
      <c r="L36" s="1519"/>
      <c r="M36" s="1519"/>
      <c r="N36" s="1519"/>
      <c r="O36" s="1519"/>
      <c r="P36" s="1519"/>
      <c r="Q36" s="1519"/>
      <c r="R36" s="1519"/>
      <c r="S36" s="1519"/>
      <c r="T36" s="1519"/>
      <c r="U36" s="1520"/>
      <c r="V36" s="1497" t="s">
        <v>886</v>
      </c>
      <c r="W36" s="1497"/>
      <c r="X36" s="1497"/>
      <c r="Y36" s="1497"/>
      <c r="Z36" s="1497"/>
      <c r="AA36" s="1497"/>
      <c r="AB36" s="1497"/>
      <c r="AC36" s="1497"/>
      <c r="AD36" s="1497"/>
      <c r="AE36" s="1497"/>
      <c r="AF36" s="1497"/>
      <c r="AG36" s="1497"/>
      <c r="AH36" s="1497"/>
      <c r="AI36" s="1497"/>
      <c r="AJ36" s="1497"/>
      <c r="AK36" s="1497"/>
      <c r="AL36" s="1497"/>
      <c r="AM36" s="1497"/>
      <c r="AN36" s="1497"/>
      <c r="AO36" s="1497"/>
      <c r="AP36" s="1497"/>
      <c r="AQ36" s="1497"/>
      <c r="AR36" s="1497"/>
      <c r="AS36" s="1497"/>
      <c r="AT36" s="1497"/>
      <c r="AU36" s="1497"/>
      <c r="AV36" s="1497"/>
      <c r="AW36" s="1497"/>
      <c r="AX36" s="1497"/>
      <c r="AY36" s="1497"/>
      <c r="AZ36" s="1497"/>
      <c r="BA36" s="1497"/>
      <c r="BB36" s="1525"/>
      <c r="BC36" s="1526"/>
      <c r="BD36" s="1527"/>
      <c r="BE36" s="1054"/>
      <c r="BF36" s="1055"/>
    </row>
    <row r="37" spans="1:61" s="1056" customFormat="1" ht="36.6" customHeight="1" thickBot="1" x14ac:dyDescent="0.25">
      <c r="A37" s="578"/>
      <c r="B37" s="1508"/>
      <c r="C37" s="1513"/>
      <c r="D37" s="1514"/>
      <c r="E37" s="1514"/>
      <c r="F37" s="1514"/>
      <c r="G37" s="1514"/>
      <c r="H37" s="1514"/>
      <c r="I37" s="1478" t="s">
        <v>972</v>
      </c>
      <c r="J37" s="1478"/>
      <c r="K37" s="1478"/>
      <c r="L37" s="1478"/>
      <c r="M37" s="1478"/>
      <c r="N37" s="1478"/>
      <c r="O37" s="1478"/>
      <c r="P37" s="1478"/>
      <c r="Q37" s="1478"/>
      <c r="R37" s="1478"/>
      <c r="S37" s="1478"/>
      <c r="T37" s="1478"/>
      <c r="U37" s="1478"/>
      <c r="V37" s="1517" t="s">
        <v>971</v>
      </c>
      <c r="W37" s="1517"/>
      <c r="X37" s="1517"/>
      <c r="Y37" s="1517"/>
      <c r="Z37" s="1517"/>
      <c r="AA37" s="1517"/>
      <c r="AB37" s="1517"/>
      <c r="AC37" s="1517"/>
      <c r="AD37" s="1517"/>
      <c r="AE37" s="1517"/>
      <c r="AF37" s="1517"/>
      <c r="AG37" s="1517"/>
      <c r="AH37" s="1517"/>
      <c r="AI37" s="1517"/>
      <c r="AJ37" s="1517"/>
      <c r="AK37" s="1517"/>
      <c r="AL37" s="1517"/>
      <c r="AM37" s="1517"/>
      <c r="AN37" s="1517"/>
      <c r="AO37" s="1517"/>
      <c r="AP37" s="1517"/>
      <c r="AQ37" s="1517"/>
      <c r="AR37" s="1517"/>
      <c r="AS37" s="1517"/>
      <c r="AT37" s="1517"/>
      <c r="AU37" s="1517"/>
      <c r="AV37" s="1517"/>
      <c r="AW37" s="1517"/>
      <c r="AX37" s="1517"/>
      <c r="AY37" s="1517"/>
      <c r="AZ37" s="1517"/>
      <c r="BA37" s="1517"/>
      <c r="BB37" s="1528"/>
      <c r="BC37" s="1528"/>
      <c r="BD37" s="1529"/>
      <c r="BE37" s="1057"/>
      <c r="BF37" s="1059"/>
    </row>
    <row r="38" spans="1:61" ht="27" customHeight="1" x14ac:dyDescent="0.2">
      <c r="A38" s="578"/>
      <c r="B38" s="1368" t="s">
        <v>403</v>
      </c>
      <c r="C38" s="1369"/>
      <c r="D38" s="1369"/>
      <c r="E38" s="1369"/>
      <c r="F38" s="1369"/>
      <c r="G38" s="1369"/>
      <c r="H38" s="1369"/>
      <c r="I38" s="1369" t="s">
        <v>286</v>
      </c>
      <c r="J38" s="1369"/>
      <c r="K38" s="1369"/>
      <c r="L38" s="1372" t="s">
        <v>581</v>
      </c>
      <c r="M38" s="1372"/>
      <c r="N38" s="1372"/>
      <c r="O38" s="1372"/>
      <c r="P38" s="1372"/>
      <c r="Q38" s="1372"/>
      <c r="R38" s="1374" t="s">
        <v>404</v>
      </c>
      <c r="S38" s="1369"/>
      <c r="T38" s="1369"/>
      <c r="U38" s="1369"/>
      <c r="V38" s="1369"/>
      <c r="W38" s="1369"/>
      <c r="X38" s="1369"/>
      <c r="Y38" s="1369"/>
      <c r="Z38" s="1369"/>
      <c r="AA38" s="1369" t="s">
        <v>405</v>
      </c>
      <c r="AB38" s="1369"/>
      <c r="AC38" s="1369"/>
      <c r="AD38" s="1369"/>
      <c r="AE38" s="1369"/>
      <c r="AF38" s="1369"/>
      <c r="AG38" s="1369"/>
      <c r="AH38" s="1369"/>
      <c r="AI38" s="1369"/>
      <c r="AJ38" s="1369"/>
      <c r="AK38" s="1369"/>
      <c r="AL38" s="1369"/>
      <c r="AM38" s="1369"/>
      <c r="AN38" s="1369"/>
      <c r="AO38" s="1369"/>
      <c r="AP38" s="1369"/>
      <c r="AQ38" s="1369"/>
      <c r="AR38" s="1369"/>
      <c r="AS38" s="1369"/>
      <c r="AT38" s="1369"/>
      <c r="AU38" s="1369"/>
      <c r="AV38" s="1369"/>
      <c r="AW38" s="1369"/>
      <c r="AX38" s="1369"/>
      <c r="AY38" s="1369"/>
      <c r="AZ38" s="1369"/>
      <c r="BA38" s="1369"/>
      <c r="BB38" s="1369" t="s">
        <v>406</v>
      </c>
      <c r="BC38" s="1369"/>
      <c r="BD38" s="1375"/>
      <c r="BE38" s="577"/>
    </row>
    <row r="39" spans="1:61" ht="27" customHeight="1" thickBot="1" x14ac:dyDescent="0.25">
      <c r="A39" s="578"/>
      <c r="B39" s="1370"/>
      <c r="C39" s="1371"/>
      <c r="D39" s="1371"/>
      <c r="E39" s="1371"/>
      <c r="F39" s="1371"/>
      <c r="G39" s="1371"/>
      <c r="H39" s="1371"/>
      <c r="I39" s="1371"/>
      <c r="J39" s="1371"/>
      <c r="K39" s="1371"/>
      <c r="L39" s="1373"/>
      <c r="M39" s="1373"/>
      <c r="N39" s="1373"/>
      <c r="O39" s="1373"/>
      <c r="P39" s="1373"/>
      <c r="Q39" s="1373"/>
      <c r="R39" s="1371"/>
      <c r="S39" s="1371"/>
      <c r="T39" s="1371"/>
      <c r="U39" s="1371"/>
      <c r="V39" s="1371"/>
      <c r="W39" s="1371"/>
      <c r="X39" s="1371"/>
      <c r="Y39" s="1371"/>
      <c r="Z39" s="1371"/>
      <c r="AA39" s="1371"/>
      <c r="AB39" s="1371"/>
      <c r="AC39" s="1371"/>
      <c r="AD39" s="1371"/>
      <c r="AE39" s="1371"/>
      <c r="AF39" s="1371"/>
      <c r="AG39" s="1371"/>
      <c r="AH39" s="1371"/>
      <c r="AI39" s="1371"/>
      <c r="AJ39" s="1371"/>
      <c r="AK39" s="1371"/>
      <c r="AL39" s="1371"/>
      <c r="AM39" s="1371"/>
      <c r="AN39" s="1371"/>
      <c r="AO39" s="1371"/>
      <c r="AP39" s="1371"/>
      <c r="AQ39" s="1371"/>
      <c r="AR39" s="1371"/>
      <c r="AS39" s="1371"/>
      <c r="AT39" s="1371"/>
      <c r="AU39" s="1371"/>
      <c r="AV39" s="1371"/>
      <c r="AW39" s="1371"/>
      <c r="AX39" s="1371"/>
      <c r="AY39" s="1371"/>
      <c r="AZ39" s="1371"/>
      <c r="BA39" s="1371"/>
      <c r="BB39" s="1371"/>
      <c r="BC39" s="1371"/>
      <c r="BD39" s="1376"/>
      <c r="BE39" s="577"/>
    </row>
    <row r="40" spans="1:61" s="571" customFormat="1" ht="30.6" customHeight="1" x14ac:dyDescent="0.2">
      <c r="A40" s="578"/>
      <c r="B40" s="1479"/>
      <c r="C40" s="1380" t="s">
        <v>410</v>
      </c>
      <c r="D40" s="1381"/>
      <c r="E40" s="1381"/>
      <c r="F40" s="1381"/>
      <c r="G40" s="1381"/>
      <c r="H40" s="1381"/>
      <c r="I40" s="1344"/>
      <c r="J40" s="1405"/>
      <c r="K40" s="1366"/>
      <c r="L40" s="1386" t="s">
        <v>13</v>
      </c>
      <c r="M40" s="1433"/>
      <c r="N40" s="1433"/>
      <c r="O40" s="1433"/>
      <c r="P40" s="1433"/>
      <c r="Q40" s="1481"/>
      <c r="R40" s="1485" t="s">
        <v>438</v>
      </c>
      <c r="S40" s="1486"/>
      <c r="T40" s="1486"/>
      <c r="U40" s="1486"/>
      <c r="V40" s="1486"/>
      <c r="W40" s="1486"/>
      <c r="X40" s="1486"/>
      <c r="Y40" s="1486"/>
      <c r="Z40" s="1487"/>
      <c r="AA40" s="1399" t="s">
        <v>329</v>
      </c>
      <c r="AB40" s="1399"/>
      <c r="AC40" s="1399"/>
      <c r="AD40" s="1399"/>
      <c r="AE40" s="1399"/>
      <c r="AF40" s="1399"/>
      <c r="AG40" s="1399"/>
      <c r="AH40" s="1399"/>
      <c r="AI40" s="1399"/>
      <c r="AJ40" s="1399"/>
      <c r="AK40" s="1399"/>
      <c r="AL40" s="1399"/>
      <c r="AM40" s="1406" t="s">
        <v>328</v>
      </c>
      <c r="AN40" s="1407"/>
      <c r="AO40" s="1407"/>
      <c r="AP40" s="1407"/>
      <c r="AQ40" s="1407"/>
      <c r="AR40" s="1407"/>
      <c r="AS40" s="1407"/>
      <c r="AT40" s="1407"/>
      <c r="AU40" s="1407"/>
      <c r="AV40" s="1407"/>
      <c r="AW40" s="1407"/>
      <c r="AX40" s="1407"/>
      <c r="AY40" s="1407"/>
      <c r="AZ40" s="1407"/>
      <c r="BA40" s="1596"/>
      <c r="BB40" s="1577"/>
      <c r="BC40" s="1577"/>
      <c r="BD40" s="1578"/>
      <c r="BE40" s="578"/>
    </row>
    <row r="41" spans="1:61" ht="27" customHeight="1" x14ac:dyDescent="0.2">
      <c r="A41" s="578"/>
      <c r="B41" s="1480"/>
      <c r="C41" s="1380"/>
      <c r="D41" s="1381"/>
      <c r="E41" s="1381"/>
      <c r="F41" s="1381"/>
      <c r="G41" s="1381"/>
      <c r="H41" s="1381"/>
      <c r="I41" s="1344"/>
      <c r="J41" s="1405"/>
      <c r="K41" s="1366"/>
      <c r="L41" s="1386"/>
      <c r="M41" s="1433"/>
      <c r="N41" s="1433"/>
      <c r="O41" s="1433"/>
      <c r="P41" s="1433"/>
      <c r="Q41" s="1481"/>
      <c r="R41" s="1485"/>
      <c r="S41" s="1486"/>
      <c r="T41" s="1486"/>
      <c r="U41" s="1486"/>
      <c r="V41" s="1486"/>
      <c r="W41" s="1486"/>
      <c r="X41" s="1486"/>
      <c r="Y41" s="1486"/>
      <c r="Z41" s="1487"/>
      <c r="AA41" s="1399" t="s">
        <v>418</v>
      </c>
      <c r="AB41" s="1399"/>
      <c r="AC41" s="1399"/>
      <c r="AD41" s="1399"/>
      <c r="AE41" s="1399"/>
      <c r="AF41" s="1399"/>
      <c r="AG41" s="1399"/>
      <c r="AH41" s="1399"/>
      <c r="AI41" s="1399"/>
      <c r="AJ41" s="1399"/>
      <c r="AK41" s="1399"/>
      <c r="AL41" s="1399"/>
      <c r="AM41" s="1406" t="s">
        <v>50</v>
      </c>
      <c r="AN41" s="1407"/>
      <c r="AO41" s="1407"/>
      <c r="AP41" s="1407"/>
      <c r="AQ41" s="1407"/>
      <c r="AR41" s="1407"/>
      <c r="AS41" s="1407"/>
      <c r="AT41" s="1407"/>
      <c r="AU41" s="1407"/>
      <c r="AV41" s="1407"/>
      <c r="AW41" s="1407"/>
      <c r="AX41" s="1407"/>
      <c r="AY41" s="1407"/>
      <c r="AZ41" s="1407"/>
      <c r="BA41" s="1596"/>
      <c r="BB41" s="1360"/>
      <c r="BC41" s="1360"/>
      <c r="BD41" s="1361"/>
      <c r="BE41" s="577"/>
    </row>
    <row r="42" spans="1:61" ht="27" customHeight="1" x14ac:dyDescent="0.2">
      <c r="A42" s="578"/>
      <c r="B42" s="1480"/>
      <c r="C42" s="1380"/>
      <c r="D42" s="1381"/>
      <c r="E42" s="1381"/>
      <c r="F42" s="1381"/>
      <c r="G42" s="1381"/>
      <c r="H42" s="1381"/>
      <c r="I42" s="1344" t="s">
        <v>286</v>
      </c>
      <c r="J42" s="1405"/>
      <c r="K42" s="1366"/>
      <c r="L42" s="1386"/>
      <c r="M42" s="1433"/>
      <c r="N42" s="1433"/>
      <c r="O42" s="1433"/>
      <c r="P42" s="1433"/>
      <c r="Q42" s="1481"/>
      <c r="R42" s="1485"/>
      <c r="S42" s="1486"/>
      <c r="T42" s="1486"/>
      <c r="U42" s="1486"/>
      <c r="V42" s="1486"/>
      <c r="W42" s="1486"/>
      <c r="X42" s="1486"/>
      <c r="Y42" s="1486"/>
      <c r="Z42" s="1487"/>
      <c r="AA42" s="1399" t="s">
        <v>640</v>
      </c>
      <c r="AB42" s="1399"/>
      <c r="AC42" s="1399"/>
      <c r="AD42" s="1399"/>
      <c r="AE42" s="1399"/>
      <c r="AF42" s="1399"/>
      <c r="AG42" s="1399"/>
      <c r="AH42" s="1399"/>
      <c r="AI42" s="1399"/>
      <c r="AJ42" s="1399"/>
      <c r="AK42" s="1399"/>
      <c r="AL42" s="1399"/>
      <c r="AM42" s="1406" t="s">
        <v>50</v>
      </c>
      <c r="AN42" s="1407"/>
      <c r="AO42" s="1407"/>
      <c r="AP42" s="1407"/>
      <c r="AQ42" s="1407"/>
      <c r="AR42" s="1407"/>
      <c r="AS42" s="1407"/>
      <c r="AT42" s="1407"/>
      <c r="AU42" s="1407"/>
      <c r="AV42" s="1407"/>
      <c r="AW42" s="1407"/>
      <c r="AX42" s="1407"/>
      <c r="AY42" s="1407"/>
      <c r="AZ42" s="1407"/>
      <c r="BA42" s="1596"/>
      <c r="BB42" s="1360"/>
      <c r="BC42" s="1360"/>
      <c r="BD42" s="1361"/>
      <c r="BE42" s="577"/>
    </row>
    <row r="43" spans="1:61" ht="27" customHeight="1" x14ac:dyDescent="0.2">
      <c r="A43" s="578"/>
      <c r="B43" s="1480"/>
      <c r="C43" s="1380"/>
      <c r="D43" s="1381"/>
      <c r="E43" s="1381"/>
      <c r="F43" s="1381"/>
      <c r="G43" s="1381"/>
      <c r="H43" s="1381"/>
      <c r="I43" s="1344"/>
      <c r="J43" s="1345"/>
      <c r="K43" s="1543"/>
      <c r="L43" s="1386"/>
      <c r="M43" s="1433"/>
      <c r="N43" s="1433"/>
      <c r="O43" s="1433"/>
      <c r="P43" s="1433"/>
      <c r="Q43" s="1481"/>
      <c r="R43" s="1485"/>
      <c r="S43" s="1486"/>
      <c r="T43" s="1486"/>
      <c r="U43" s="1486"/>
      <c r="V43" s="1486"/>
      <c r="W43" s="1486"/>
      <c r="X43" s="1486"/>
      <c r="Y43" s="1486"/>
      <c r="Z43" s="1487"/>
      <c r="AA43" s="1356" t="s">
        <v>419</v>
      </c>
      <c r="AB43" s="1357"/>
      <c r="AC43" s="1357"/>
      <c r="AD43" s="1357"/>
      <c r="AE43" s="1357"/>
      <c r="AF43" s="1357"/>
      <c r="AG43" s="1357"/>
      <c r="AH43" s="1357"/>
      <c r="AI43" s="1357"/>
      <c r="AJ43" s="1357"/>
      <c r="AK43" s="1357"/>
      <c r="AL43" s="1358"/>
      <c r="AM43" s="1319" t="s">
        <v>50</v>
      </c>
      <c r="AN43" s="1320"/>
      <c r="AO43" s="1320"/>
      <c r="AP43" s="1320"/>
      <c r="AQ43" s="1320"/>
      <c r="AR43" s="1320"/>
      <c r="AS43" s="1320"/>
      <c r="AT43" s="1320"/>
      <c r="AU43" s="1320"/>
      <c r="AV43" s="1320"/>
      <c r="AW43" s="1320"/>
      <c r="AX43" s="1320"/>
      <c r="AY43" s="1320"/>
      <c r="AZ43" s="1320"/>
      <c r="BA43" s="1352"/>
      <c r="BB43" s="1362"/>
      <c r="BC43" s="1434"/>
      <c r="BD43" s="1436"/>
      <c r="BE43" s="577"/>
    </row>
    <row r="44" spans="1:61" ht="27" customHeight="1" x14ac:dyDescent="0.2">
      <c r="A44" s="578"/>
      <c r="B44" s="1480"/>
      <c r="C44" s="1380"/>
      <c r="D44" s="1381"/>
      <c r="E44" s="1381"/>
      <c r="F44" s="1381"/>
      <c r="G44" s="1381"/>
      <c r="H44" s="1381"/>
      <c r="I44" s="1344" t="s">
        <v>554</v>
      </c>
      <c r="J44" s="1365"/>
      <c r="K44" s="1366"/>
      <c r="L44" s="1386"/>
      <c r="M44" s="1433"/>
      <c r="N44" s="1433"/>
      <c r="O44" s="1433"/>
      <c r="P44" s="1433"/>
      <c r="Q44" s="1481"/>
      <c r="R44" s="1485"/>
      <c r="S44" s="1486"/>
      <c r="T44" s="1486"/>
      <c r="U44" s="1486"/>
      <c r="V44" s="1486"/>
      <c r="W44" s="1486"/>
      <c r="X44" s="1486"/>
      <c r="Y44" s="1486"/>
      <c r="Z44" s="1487"/>
      <c r="AA44" s="1356" t="s">
        <v>420</v>
      </c>
      <c r="AB44" s="1357"/>
      <c r="AC44" s="1357"/>
      <c r="AD44" s="1357"/>
      <c r="AE44" s="1357"/>
      <c r="AF44" s="1357"/>
      <c r="AG44" s="1357"/>
      <c r="AH44" s="1357"/>
      <c r="AI44" s="1357"/>
      <c r="AJ44" s="1357"/>
      <c r="AK44" s="1357"/>
      <c r="AL44" s="1358"/>
      <c r="AM44" s="1332" t="s">
        <v>740</v>
      </c>
      <c r="AN44" s="1333"/>
      <c r="AO44" s="1333"/>
      <c r="AP44" s="1333"/>
      <c r="AQ44" s="1333"/>
      <c r="AR44" s="1333"/>
      <c r="AS44" s="1333"/>
      <c r="AT44" s="1333"/>
      <c r="AU44" s="1333"/>
      <c r="AV44" s="1333"/>
      <c r="AW44" s="1333"/>
      <c r="AX44" s="1333"/>
      <c r="AY44" s="1333"/>
      <c r="AZ44" s="1333"/>
      <c r="BA44" s="1334"/>
      <c r="BB44" s="1360"/>
      <c r="BC44" s="1360"/>
      <c r="BD44" s="1361"/>
      <c r="BE44" s="577"/>
    </row>
    <row r="45" spans="1:61" ht="27" customHeight="1" x14ac:dyDescent="0.2">
      <c r="A45" s="578"/>
      <c r="B45" s="1480"/>
      <c r="C45" s="1383"/>
      <c r="D45" s="1384"/>
      <c r="E45" s="1384"/>
      <c r="F45" s="1384"/>
      <c r="G45" s="1384"/>
      <c r="H45" s="1384"/>
      <c r="I45" s="1406"/>
      <c r="J45" s="1544"/>
      <c r="K45" s="1545"/>
      <c r="L45" s="1482"/>
      <c r="M45" s="1483"/>
      <c r="N45" s="1483"/>
      <c r="O45" s="1483"/>
      <c r="P45" s="1483"/>
      <c r="Q45" s="1484"/>
      <c r="R45" s="1488"/>
      <c r="S45" s="1489"/>
      <c r="T45" s="1489"/>
      <c r="U45" s="1489"/>
      <c r="V45" s="1489"/>
      <c r="W45" s="1489"/>
      <c r="X45" s="1489"/>
      <c r="Y45" s="1489"/>
      <c r="Z45" s="1490"/>
      <c r="AA45" s="1356" t="s">
        <v>426</v>
      </c>
      <c r="AB45" s="1357"/>
      <c r="AC45" s="1357"/>
      <c r="AD45" s="1357"/>
      <c r="AE45" s="1357"/>
      <c r="AF45" s="1357"/>
      <c r="AG45" s="1357"/>
      <c r="AH45" s="1357"/>
      <c r="AI45" s="1357"/>
      <c r="AJ45" s="1357"/>
      <c r="AK45" s="1357"/>
      <c r="AL45" s="1358"/>
      <c r="AM45" s="1319" t="s">
        <v>291</v>
      </c>
      <c r="AN45" s="1320"/>
      <c r="AO45" s="1320"/>
      <c r="AP45" s="1320"/>
      <c r="AQ45" s="1320"/>
      <c r="AR45" s="1320"/>
      <c r="AS45" s="1320"/>
      <c r="AT45" s="1320"/>
      <c r="AU45" s="1320"/>
      <c r="AV45" s="1320"/>
      <c r="AW45" s="1320"/>
      <c r="AX45" s="1320"/>
      <c r="AY45" s="1320"/>
      <c r="AZ45" s="1320"/>
      <c r="BA45" s="1352"/>
      <c r="BB45" s="1577"/>
      <c r="BC45" s="1577"/>
      <c r="BD45" s="1578"/>
      <c r="BE45" s="577"/>
    </row>
    <row r="46" spans="1:61" ht="27" customHeight="1" x14ac:dyDescent="0.2">
      <c r="A46" s="578"/>
      <c r="B46" s="1480"/>
      <c r="C46" s="1353"/>
      <c r="D46" s="1354"/>
      <c r="E46" s="1354"/>
      <c r="F46" s="1354"/>
      <c r="G46" s="1354"/>
      <c r="H46" s="1354"/>
      <c r="I46" s="1354"/>
      <c r="J46" s="1354"/>
      <c r="K46" s="1354"/>
      <c r="L46" s="1354"/>
      <c r="M46" s="1354"/>
      <c r="N46" s="1354"/>
      <c r="O46" s="1354"/>
      <c r="P46" s="1354"/>
      <c r="Q46" s="1355"/>
      <c r="R46" s="1356" t="s">
        <v>595</v>
      </c>
      <c r="S46" s="1357"/>
      <c r="T46" s="1357"/>
      <c r="U46" s="1357"/>
      <c r="V46" s="1357"/>
      <c r="W46" s="1357"/>
      <c r="X46" s="1357"/>
      <c r="Y46" s="1357"/>
      <c r="Z46" s="1357"/>
      <c r="AA46" s="1357"/>
      <c r="AB46" s="1357"/>
      <c r="AC46" s="1357"/>
      <c r="AD46" s="1357"/>
      <c r="AE46" s="1357"/>
      <c r="AF46" s="1357"/>
      <c r="AG46" s="1357"/>
      <c r="AH46" s="1357"/>
      <c r="AI46" s="1357"/>
      <c r="AJ46" s="1357"/>
      <c r="AK46" s="1357"/>
      <c r="AL46" s="1358"/>
      <c r="AM46" s="1319" t="s">
        <v>594</v>
      </c>
      <c r="AN46" s="1320"/>
      <c r="AO46" s="1320"/>
      <c r="AP46" s="1320"/>
      <c r="AQ46" s="1320"/>
      <c r="AR46" s="1320"/>
      <c r="AS46" s="1320"/>
      <c r="AT46" s="1320"/>
      <c r="AU46" s="1320"/>
      <c r="AV46" s="1320"/>
      <c r="AW46" s="1320"/>
      <c r="AX46" s="1320"/>
      <c r="AY46" s="1320"/>
      <c r="AZ46" s="1320"/>
      <c r="BA46" s="1352"/>
      <c r="BB46" s="1319"/>
      <c r="BC46" s="1320"/>
      <c r="BD46" s="1321"/>
      <c r="BE46" s="577"/>
      <c r="BI46" s="584"/>
    </row>
    <row r="47" spans="1:61" ht="30" customHeight="1" x14ac:dyDescent="0.2">
      <c r="A47" s="578"/>
      <c r="B47" s="1480"/>
      <c r="C47" s="1322" t="s">
        <v>924</v>
      </c>
      <c r="D47" s="1323"/>
      <c r="E47" s="1323"/>
      <c r="F47" s="1323"/>
      <c r="G47" s="1323"/>
      <c r="H47" s="1323"/>
      <c r="I47" s="1323"/>
      <c r="J47" s="1323"/>
      <c r="K47" s="1323"/>
      <c r="L47" s="1323"/>
      <c r="M47" s="1323"/>
      <c r="N47" s="1323"/>
      <c r="O47" s="1323"/>
      <c r="P47" s="1323"/>
      <c r="Q47" s="1324"/>
      <c r="R47" s="1331" t="s">
        <v>925</v>
      </c>
      <c r="S47" s="1323"/>
      <c r="T47" s="1323"/>
      <c r="U47" s="1323"/>
      <c r="V47" s="1323"/>
      <c r="W47" s="1323"/>
      <c r="X47" s="1323"/>
      <c r="Y47" s="1323"/>
      <c r="Z47" s="1323"/>
      <c r="AA47" s="1323"/>
      <c r="AB47" s="1323"/>
      <c r="AC47" s="1323"/>
      <c r="AD47" s="1323"/>
      <c r="AE47" s="1323"/>
      <c r="AF47" s="1323"/>
      <c r="AG47" s="1323"/>
      <c r="AH47" s="1323"/>
      <c r="AI47" s="1323"/>
      <c r="AJ47" s="1323"/>
      <c r="AK47" s="1323"/>
      <c r="AL47" s="1324"/>
      <c r="AM47" s="1332" t="s">
        <v>594</v>
      </c>
      <c r="AN47" s="1333"/>
      <c r="AO47" s="1333"/>
      <c r="AP47" s="1333"/>
      <c r="AQ47" s="1333"/>
      <c r="AR47" s="1333"/>
      <c r="AS47" s="1333"/>
      <c r="AT47" s="1333"/>
      <c r="AU47" s="1333"/>
      <c r="AV47" s="1333"/>
      <c r="AW47" s="1333"/>
      <c r="AX47" s="1333"/>
      <c r="AY47" s="1333"/>
      <c r="AZ47" s="1333"/>
      <c r="BA47" s="1334"/>
      <c r="BB47" s="1332"/>
      <c r="BC47" s="1333"/>
      <c r="BD47" s="1335"/>
      <c r="BE47" s="577"/>
      <c r="BI47" s="584"/>
    </row>
    <row r="48" spans="1:61" ht="30" customHeight="1" x14ac:dyDescent="0.2">
      <c r="A48" s="578"/>
      <c r="B48" s="1480"/>
      <c r="C48" s="1325"/>
      <c r="D48" s="1326"/>
      <c r="E48" s="1326"/>
      <c r="F48" s="1326"/>
      <c r="G48" s="1326"/>
      <c r="H48" s="1326"/>
      <c r="I48" s="1326"/>
      <c r="J48" s="1326"/>
      <c r="K48" s="1326"/>
      <c r="L48" s="1326"/>
      <c r="M48" s="1326"/>
      <c r="N48" s="1326"/>
      <c r="O48" s="1326"/>
      <c r="P48" s="1326"/>
      <c r="Q48" s="1327"/>
      <c r="R48" s="1336" t="s">
        <v>902</v>
      </c>
      <c r="S48" s="1337"/>
      <c r="T48" s="1337"/>
      <c r="U48" s="1337"/>
      <c r="V48" s="1337"/>
      <c r="W48" s="1337"/>
      <c r="X48" s="1337"/>
      <c r="Y48" s="1337"/>
      <c r="Z48" s="1337"/>
      <c r="AA48" s="1337"/>
      <c r="AB48" s="1337"/>
      <c r="AC48" s="1337"/>
      <c r="AD48" s="1337"/>
      <c r="AE48" s="1337"/>
      <c r="AF48" s="1337"/>
      <c r="AG48" s="1337"/>
      <c r="AH48" s="1337"/>
      <c r="AI48" s="1337"/>
      <c r="AJ48" s="1337"/>
      <c r="AK48" s="1337"/>
      <c r="AL48" s="1337"/>
      <c r="AM48" s="1338" t="s">
        <v>901</v>
      </c>
      <c r="AN48" s="1338"/>
      <c r="AO48" s="1338"/>
      <c r="AP48" s="1338"/>
      <c r="AQ48" s="1338"/>
      <c r="AR48" s="1338"/>
      <c r="AS48" s="1338"/>
      <c r="AT48" s="1338"/>
      <c r="AU48" s="1338"/>
      <c r="AV48" s="1338"/>
      <c r="AW48" s="1338"/>
      <c r="AX48" s="1338"/>
      <c r="AY48" s="1338"/>
      <c r="AZ48" s="1338"/>
      <c r="BA48" s="1338"/>
      <c r="BB48" s="894"/>
      <c r="BC48" s="895"/>
      <c r="BD48" s="896"/>
      <c r="BE48" s="577"/>
      <c r="BI48" s="584"/>
    </row>
    <row r="49" spans="1:61" ht="30" customHeight="1" x14ac:dyDescent="0.2">
      <c r="A49" s="578"/>
      <c r="B49" s="1480"/>
      <c r="C49" s="1328"/>
      <c r="D49" s="1329"/>
      <c r="E49" s="1329"/>
      <c r="F49" s="1329"/>
      <c r="G49" s="1329"/>
      <c r="H49" s="1329"/>
      <c r="I49" s="1329"/>
      <c r="J49" s="1329"/>
      <c r="K49" s="1329"/>
      <c r="L49" s="1329"/>
      <c r="M49" s="1329"/>
      <c r="N49" s="1329"/>
      <c r="O49" s="1329"/>
      <c r="P49" s="1329"/>
      <c r="Q49" s="1330"/>
      <c r="R49" s="1339" t="s">
        <v>903</v>
      </c>
      <c r="S49" s="1339"/>
      <c r="T49" s="1339"/>
      <c r="U49" s="1339"/>
      <c r="V49" s="1339"/>
      <c r="W49" s="1339"/>
      <c r="X49" s="1339"/>
      <c r="Y49" s="1339"/>
      <c r="Z49" s="1339"/>
      <c r="AA49" s="1339"/>
      <c r="AB49" s="1339"/>
      <c r="AC49" s="1339"/>
      <c r="AD49" s="1339"/>
      <c r="AE49" s="1339"/>
      <c r="AF49" s="1339"/>
      <c r="AG49" s="1339"/>
      <c r="AH49" s="1339"/>
      <c r="AI49" s="1339"/>
      <c r="AJ49" s="1339"/>
      <c r="AK49" s="1339"/>
      <c r="AL49" s="1339"/>
      <c r="AM49" s="1340" t="s">
        <v>901</v>
      </c>
      <c r="AN49" s="1340"/>
      <c r="AO49" s="1340"/>
      <c r="AP49" s="1340"/>
      <c r="AQ49" s="1340"/>
      <c r="AR49" s="1340"/>
      <c r="AS49" s="1340"/>
      <c r="AT49" s="1340"/>
      <c r="AU49" s="1340"/>
      <c r="AV49" s="1340"/>
      <c r="AW49" s="1340"/>
      <c r="AX49" s="1340"/>
      <c r="AY49" s="1340"/>
      <c r="AZ49" s="1340"/>
      <c r="BA49" s="1340"/>
      <c r="BB49" s="1046"/>
      <c r="BC49" s="1047"/>
      <c r="BD49" s="1048"/>
      <c r="BE49" s="577"/>
      <c r="BI49" s="584"/>
    </row>
    <row r="50" spans="1:61" ht="22.95" customHeight="1" x14ac:dyDescent="0.2">
      <c r="A50" s="578"/>
      <c r="B50" s="1480"/>
      <c r="C50" s="1491" t="s">
        <v>326</v>
      </c>
      <c r="D50" s="1492"/>
      <c r="E50" s="1492"/>
      <c r="F50" s="1492"/>
      <c r="G50" s="1492"/>
      <c r="H50" s="1492"/>
      <c r="I50" s="1492"/>
      <c r="J50" s="1492"/>
      <c r="K50" s="1492"/>
      <c r="L50" s="1492"/>
      <c r="M50" s="1492"/>
      <c r="N50" s="1492"/>
      <c r="O50" s="1492"/>
      <c r="P50" s="1492"/>
      <c r="Q50" s="1493"/>
      <c r="R50" s="1311" t="s">
        <v>50</v>
      </c>
      <c r="S50" s="1312"/>
      <c r="T50" s="1312"/>
      <c r="U50" s="1312"/>
      <c r="V50" s="1312"/>
      <c r="W50" s="1312"/>
      <c r="X50" s="1312"/>
      <c r="Y50" s="1312"/>
      <c r="Z50" s="1312"/>
      <c r="AA50" s="1312"/>
      <c r="AB50" s="1312"/>
      <c r="AC50" s="1312"/>
      <c r="AD50" s="1312"/>
      <c r="AE50" s="1312"/>
      <c r="AF50" s="1312"/>
      <c r="AG50" s="1312"/>
      <c r="AH50" s="1312"/>
      <c r="AI50" s="1312"/>
      <c r="AJ50" s="1312"/>
      <c r="AK50" s="1312"/>
      <c r="AL50" s="1312"/>
      <c r="AM50" s="1312"/>
      <c r="AN50" s="1312"/>
      <c r="AO50" s="1312"/>
      <c r="AP50" s="1312"/>
      <c r="AQ50" s="1312"/>
      <c r="AR50" s="1312"/>
      <c r="AS50" s="1312"/>
      <c r="AT50" s="1312"/>
      <c r="AU50" s="1312"/>
      <c r="AV50" s="1312"/>
      <c r="AW50" s="1312"/>
      <c r="AX50" s="1312"/>
      <c r="AY50" s="1312"/>
      <c r="AZ50" s="1312"/>
      <c r="BA50" s="1313"/>
      <c r="BB50" s="1332"/>
      <c r="BC50" s="1333"/>
      <c r="BD50" s="1335"/>
      <c r="BE50" s="577"/>
    </row>
    <row r="51" spans="1:61" ht="105" customHeight="1" x14ac:dyDescent="0.2">
      <c r="A51" s="578"/>
      <c r="B51" s="1480"/>
      <c r="C51" s="1341" t="s">
        <v>327</v>
      </c>
      <c r="D51" s="1342"/>
      <c r="E51" s="1342"/>
      <c r="F51" s="1342"/>
      <c r="G51" s="1342"/>
      <c r="H51" s="1342"/>
      <c r="I51" s="1342"/>
      <c r="J51" s="1342"/>
      <c r="K51" s="1342"/>
      <c r="L51" s="1342"/>
      <c r="M51" s="1342"/>
      <c r="N51" s="1342"/>
      <c r="O51" s="1342"/>
      <c r="P51" s="1342"/>
      <c r="Q51" s="1343"/>
      <c r="R51" s="1347" t="s">
        <v>437</v>
      </c>
      <c r="S51" s="1348"/>
      <c r="T51" s="1348"/>
      <c r="U51" s="1348"/>
      <c r="V51" s="1348"/>
      <c r="W51" s="1349"/>
      <c r="X51" s="1350" t="s">
        <v>996</v>
      </c>
      <c r="Y51" s="1350"/>
      <c r="Z51" s="1350"/>
      <c r="AA51" s="1350"/>
      <c r="AB51" s="1350"/>
      <c r="AC51" s="1350"/>
      <c r="AD51" s="1350"/>
      <c r="AE51" s="1350"/>
      <c r="AF51" s="1350"/>
      <c r="AG51" s="1350"/>
      <c r="AH51" s="1350"/>
      <c r="AI51" s="1350"/>
      <c r="AJ51" s="1350"/>
      <c r="AK51" s="1350"/>
      <c r="AL51" s="1350"/>
      <c r="AM51" s="1350"/>
      <c r="AN51" s="1350"/>
      <c r="AO51" s="1350"/>
      <c r="AP51" s="1350"/>
      <c r="AQ51" s="1350"/>
      <c r="AR51" s="1350"/>
      <c r="AS51" s="1350"/>
      <c r="AT51" s="1350"/>
      <c r="AU51" s="1350"/>
      <c r="AV51" s="1350"/>
      <c r="AW51" s="1350"/>
      <c r="AX51" s="1350"/>
      <c r="AY51" s="1350"/>
      <c r="AZ51" s="1350"/>
      <c r="BA51" s="1351"/>
      <c r="BB51" s="1406"/>
      <c r="BC51" s="1407"/>
      <c r="BD51" s="1408"/>
      <c r="BE51" s="577"/>
    </row>
    <row r="52" spans="1:61" ht="22.95" customHeight="1" x14ac:dyDescent="0.2">
      <c r="A52" s="578"/>
      <c r="B52" s="1480"/>
      <c r="C52" s="1446" t="s">
        <v>824</v>
      </c>
      <c r="D52" s="1417"/>
      <c r="E52" s="1417"/>
      <c r="F52" s="1417"/>
      <c r="G52" s="1417"/>
      <c r="H52" s="1417"/>
      <c r="I52" s="1417"/>
      <c r="J52" s="1417"/>
      <c r="K52" s="1417"/>
      <c r="L52" s="1417"/>
      <c r="M52" s="1417"/>
      <c r="N52" s="1417"/>
      <c r="O52" s="1417"/>
      <c r="P52" s="1417"/>
      <c r="Q52" s="1418"/>
      <c r="R52" s="1412" t="s">
        <v>439</v>
      </c>
      <c r="S52" s="1413"/>
      <c r="T52" s="1413"/>
      <c r="U52" s="1413"/>
      <c r="V52" s="1413"/>
      <c r="W52" s="1413"/>
      <c r="X52" s="1413"/>
      <c r="Y52" s="1413"/>
      <c r="Z52" s="1413"/>
      <c r="AA52" s="1413"/>
      <c r="AB52" s="1413"/>
      <c r="AC52" s="1413"/>
      <c r="AD52" s="1413"/>
      <c r="AE52" s="1413"/>
      <c r="AF52" s="1413"/>
      <c r="AG52" s="1413"/>
      <c r="AH52" s="1413"/>
      <c r="AI52" s="1413"/>
      <c r="AJ52" s="1413"/>
      <c r="AK52" s="1413"/>
      <c r="AL52" s="1413"/>
      <c r="AM52" s="1413"/>
      <c r="AN52" s="1413"/>
      <c r="AO52" s="1413"/>
      <c r="AP52" s="1413"/>
      <c r="AQ52" s="1413"/>
      <c r="AR52" s="1413"/>
      <c r="AS52" s="1413"/>
      <c r="AT52" s="1413"/>
      <c r="AU52" s="1413"/>
      <c r="AV52" s="1413"/>
      <c r="AW52" s="1413"/>
      <c r="AX52" s="1413"/>
      <c r="AY52" s="1413"/>
      <c r="AZ52" s="1413"/>
      <c r="BA52" s="1414"/>
      <c r="BB52" s="1332"/>
      <c r="BC52" s="1333"/>
      <c r="BD52" s="1333"/>
      <c r="BE52" s="586"/>
    </row>
    <row r="53" spans="1:61" ht="22.95" customHeight="1" x14ac:dyDescent="0.2">
      <c r="A53" s="578"/>
      <c r="B53" s="1480"/>
      <c r="C53" s="1446" t="s">
        <v>825</v>
      </c>
      <c r="D53" s="1417"/>
      <c r="E53" s="1417"/>
      <c r="F53" s="1417"/>
      <c r="G53" s="1417"/>
      <c r="H53" s="1417"/>
      <c r="I53" s="1417"/>
      <c r="J53" s="1417"/>
      <c r="K53" s="1417"/>
      <c r="L53" s="1417"/>
      <c r="M53" s="1417"/>
      <c r="N53" s="1417"/>
      <c r="O53" s="1417"/>
      <c r="P53" s="1417"/>
      <c r="Q53" s="1418"/>
      <c r="R53" s="1412" t="s">
        <v>826</v>
      </c>
      <c r="S53" s="1413"/>
      <c r="T53" s="1413"/>
      <c r="U53" s="1413"/>
      <c r="V53" s="1413"/>
      <c r="W53" s="1413"/>
      <c r="X53" s="1413"/>
      <c r="Y53" s="1413"/>
      <c r="Z53" s="1413"/>
      <c r="AA53" s="1413"/>
      <c r="AB53" s="1413"/>
      <c r="AC53" s="1413"/>
      <c r="AD53" s="1413"/>
      <c r="AE53" s="1413"/>
      <c r="AF53" s="1413"/>
      <c r="AG53" s="1413"/>
      <c r="AH53" s="1413"/>
      <c r="AI53" s="1413"/>
      <c r="AJ53" s="1413"/>
      <c r="AK53" s="1413"/>
      <c r="AL53" s="1413"/>
      <c r="AM53" s="1413"/>
      <c r="AN53" s="1413"/>
      <c r="AO53" s="1413"/>
      <c r="AP53" s="1413"/>
      <c r="AQ53" s="1413"/>
      <c r="AR53" s="1413"/>
      <c r="AS53" s="1413"/>
      <c r="AT53" s="1413"/>
      <c r="AU53" s="1413"/>
      <c r="AV53" s="1413"/>
      <c r="AW53" s="1413"/>
      <c r="AX53" s="1413"/>
      <c r="AY53" s="1413"/>
      <c r="AZ53" s="1413"/>
      <c r="BA53" s="1414"/>
      <c r="BB53" s="1406"/>
      <c r="BC53" s="1407"/>
      <c r="BD53" s="1407"/>
      <c r="BE53" s="586"/>
    </row>
    <row r="54" spans="1:61" ht="22.95" customHeight="1" thickBot="1" x14ac:dyDescent="0.25">
      <c r="A54" s="578"/>
      <c r="B54" s="737"/>
      <c r="C54" s="1600" t="s">
        <v>1003</v>
      </c>
      <c r="D54" s="1601"/>
      <c r="E54" s="1601"/>
      <c r="F54" s="1601"/>
      <c r="G54" s="1601"/>
      <c r="H54" s="1601"/>
      <c r="I54" s="1601"/>
      <c r="J54" s="1601"/>
      <c r="K54" s="1601"/>
      <c r="L54" s="1601"/>
      <c r="M54" s="1601"/>
      <c r="N54" s="1601"/>
      <c r="O54" s="1601"/>
      <c r="P54" s="1601"/>
      <c r="Q54" s="1602"/>
      <c r="R54" s="1412" t="s">
        <v>439</v>
      </c>
      <c r="S54" s="1413"/>
      <c r="T54" s="1413"/>
      <c r="U54" s="1413"/>
      <c r="V54" s="1413"/>
      <c r="W54" s="1413"/>
      <c r="X54" s="1413"/>
      <c r="Y54" s="1413"/>
      <c r="Z54" s="1413"/>
      <c r="AA54" s="1413"/>
      <c r="AB54" s="1413"/>
      <c r="AC54" s="1413"/>
      <c r="AD54" s="1413"/>
      <c r="AE54" s="1413"/>
      <c r="AF54" s="1413"/>
      <c r="AG54" s="1413"/>
      <c r="AH54" s="1413"/>
      <c r="AI54" s="1413"/>
      <c r="AJ54" s="1413"/>
      <c r="AK54" s="1413"/>
      <c r="AL54" s="1413"/>
      <c r="AM54" s="1413"/>
      <c r="AN54" s="1413"/>
      <c r="AO54" s="1413"/>
      <c r="AP54" s="1413"/>
      <c r="AQ54" s="1413"/>
      <c r="AR54" s="1413"/>
      <c r="AS54" s="1413"/>
      <c r="AT54" s="1413"/>
      <c r="AU54" s="1413"/>
      <c r="AV54" s="1413"/>
      <c r="AW54" s="1413"/>
      <c r="AX54" s="1413"/>
      <c r="AY54" s="1413"/>
      <c r="AZ54" s="1413"/>
      <c r="BA54" s="1414"/>
      <c r="BB54" s="1063"/>
      <c r="BC54" s="1065"/>
      <c r="BD54" s="1070"/>
      <c r="BE54" s="577"/>
    </row>
    <row r="55" spans="1:61" ht="27" customHeight="1" x14ac:dyDescent="0.2">
      <c r="A55" s="578"/>
      <c r="B55" s="1368" t="s">
        <v>403</v>
      </c>
      <c r="C55" s="1369"/>
      <c r="D55" s="1369"/>
      <c r="E55" s="1369"/>
      <c r="F55" s="1369"/>
      <c r="G55" s="1369"/>
      <c r="H55" s="1369"/>
      <c r="I55" s="1369" t="s">
        <v>286</v>
      </c>
      <c r="J55" s="1369"/>
      <c r="K55" s="1369"/>
      <c r="L55" s="1372" t="s">
        <v>581</v>
      </c>
      <c r="M55" s="1372"/>
      <c r="N55" s="1372"/>
      <c r="O55" s="1372"/>
      <c r="P55" s="1372"/>
      <c r="Q55" s="1372"/>
      <c r="R55" s="1582" t="s">
        <v>404</v>
      </c>
      <c r="S55" s="1583"/>
      <c r="T55" s="1583"/>
      <c r="U55" s="1583"/>
      <c r="V55" s="1583"/>
      <c r="W55" s="1583"/>
      <c r="X55" s="1584"/>
      <c r="Y55" s="1522" t="s">
        <v>405</v>
      </c>
      <c r="Z55" s="1522"/>
      <c r="AA55" s="1522"/>
      <c r="AB55" s="1522"/>
      <c r="AC55" s="1522"/>
      <c r="AD55" s="1522"/>
      <c r="AE55" s="1522"/>
      <c r="AF55" s="1522"/>
      <c r="AG55" s="1522"/>
      <c r="AH55" s="1522"/>
      <c r="AI55" s="1522"/>
      <c r="AJ55" s="1522"/>
      <c r="AK55" s="1522"/>
      <c r="AL55" s="1522"/>
      <c r="AM55" s="1522"/>
      <c r="AN55" s="1522"/>
      <c r="AO55" s="1522"/>
      <c r="AP55" s="1522"/>
      <c r="AQ55" s="1522"/>
      <c r="AR55" s="1522"/>
      <c r="AS55" s="1522"/>
      <c r="AT55" s="1522"/>
      <c r="AU55" s="1522"/>
      <c r="AV55" s="1522"/>
      <c r="AW55" s="1522"/>
      <c r="AX55" s="1522"/>
      <c r="AY55" s="1522"/>
      <c r="AZ55" s="1522"/>
      <c r="BA55" s="1588"/>
      <c r="BB55" s="1369" t="s">
        <v>406</v>
      </c>
      <c r="BC55" s="1369"/>
      <c r="BD55" s="1375"/>
      <c r="BE55" s="577"/>
    </row>
    <row r="56" spans="1:61" ht="27" customHeight="1" thickBot="1" x14ac:dyDescent="0.25">
      <c r="A56" s="578"/>
      <c r="B56" s="1370"/>
      <c r="C56" s="1371"/>
      <c r="D56" s="1371"/>
      <c r="E56" s="1371"/>
      <c r="F56" s="1371"/>
      <c r="G56" s="1371"/>
      <c r="H56" s="1371"/>
      <c r="I56" s="1371"/>
      <c r="J56" s="1371"/>
      <c r="K56" s="1371"/>
      <c r="L56" s="1373"/>
      <c r="M56" s="1373"/>
      <c r="N56" s="1373"/>
      <c r="O56" s="1373"/>
      <c r="P56" s="1373"/>
      <c r="Q56" s="1373"/>
      <c r="R56" s="1585"/>
      <c r="S56" s="1586"/>
      <c r="T56" s="1586"/>
      <c r="U56" s="1586"/>
      <c r="V56" s="1586"/>
      <c r="W56" s="1586"/>
      <c r="X56" s="1587"/>
      <c r="Y56" s="1589"/>
      <c r="Z56" s="1589"/>
      <c r="AA56" s="1589"/>
      <c r="AB56" s="1589"/>
      <c r="AC56" s="1589"/>
      <c r="AD56" s="1589"/>
      <c r="AE56" s="1589"/>
      <c r="AF56" s="1589"/>
      <c r="AG56" s="1589"/>
      <c r="AH56" s="1589"/>
      <c r="AI56" s="1589"/>
      <c r="AJ56" s="1589"/>
      <c r="AK56" s="1589"/>
      <c r="AL56" s="1589"/>
      <c r="AM56" s="1589"/>
      <c r="AN56" s="1589"/>
      <c r="AO56" s="1589"/>
      <c r="AP56" s="1589"/>
      <c r="AQ56" s="1589"/>
      <c r="AR56" s="1589"/>
      <c r="AS56" s="1589"/>
      <c r="AT56" s="1589"/>
      <c r="AU56" s="1589"/>
      <c r="AV56" s="1589"/>
      <c r="AW56" s="1589"/>
      <c r="AX56" s="1589"/>
      <c r="AY56" s="1589"/>
      <c r="AZ56" s="1589"/>
      <c r="BA56" s="1590"/>
      <c r="BB56" s="1371"/>
      <c r="BC56" s="1371"/>
      <c r="BD56" s="1376"/>
      <c r="BE56" s="577"/>
    </row>
    <row r="57" spans="1:61" ht="25.2" customHeight="1" x14ac:dyDescent="0.2">
      <c r="A57" s="578"/>
      <c r="B57" s="1060"/>
      <c r="C57" s="1450" t="s">
        <v>421</v>
      </c>
      <c r="D57" s="1451"/>
      <c r="E57" s="1451"/>
      <c r="F57" s="1451"/>
      <c r="G57" s="1451"/>
      <c r="H57" s="1452"/>
      <c r="I57" s="643"/>
      <c r="J57" s="644"/>
      <c r="K57" s="645"/>
      <c r="L57" s="1462" t="s">
        <v>422</v>
      </c>
      <c r="M57" s="1463"/>
      <c r="N57" s="1463"/>
      <c r="O57" s="1463"/>
      <c r="P57" s="1463"/>
      <c r="Q57" s="1464"/>
      <c r="R57" s="1390"/>
      <c r="S57" s="1391"/>
      <c r="T57" s="1391"/>
      <c r="U57" s="1391"/>
      <c r="V57" s="1391"/>
      <c r="W57" s="1391"/>
      <c r="X57" s="1392"/>
      <c r="Y57" s="1472" t="s">
        <v>418</v>
      </c>
      <c r="Z57" s="1473"/>
      <c r="AA57" s="1473"/>
      <c r="AB57" s="1473"/>
      <c r="AC57" s="1473"/>
      <c r="AD57" s="1473"/>
      <c r="AE57" s="1473"/>
      <c r="AF57" s="1473"/>
      <c r="AG57" s="1473"/>
      <c r="AH57" s="1473"/>
      <c r="AI57" s="1473"/>
      <c r="AJ57" s="1474" t="s">
        <v>50</v>
      </c>
      <c r="AK57" s="1474"/>
      <c r="AL57" s="1474"/>
      <c r="AM57" s="1474"/>
      <c r="AN57" s="1474"/>
      <c r="AO57" s="1474"/>
      <c r="AP57" s="1474"/>
      <c r="AQ57" s="1474"/>
      <c r="AR57" s="1474"/>
      <c r="AS57" s="1474"/>
      <c r="AT57" s="1474"/>
      <c r="AU57" s="1474"/>
      <c r="AV57" s="1474"/>
      <c r="AW57" s="1474"/>
      <c r="AX57" s="1474"/>
      <c r="AY57" s="1474"/>
      <c r="AZ57" s="1474"/>
      <c r="BA57" s="1474"/>
      <c r="BB57" s="1535"/>
      <c r="BC57" s="1535"/>
      <c r="BD57" s="1536"/>
      <c r="BE57" s="577"/>
    </row>
    <row r="58" spans="1:61" ht="25.2" customHeight="1" x14ac:dyDescent="0.2">
      <c r="A58" s="578"/>
      <c r="B58" s="1060"/>
      <c r="C58" s="1453"/>
      <c r="D58" s="1454"/>
      <c r="E58" s="1454"/>
      <c r="F58" s="1454"/>
      <c r="G58" s="1454"/>
      <c r="H58" s="1455"/>
      <c r="I58" s="646"/>
      <c r="J58" s="647"/>
      <c r="K58" s="648"/>
      <c r="L58" s="1465"/>
      <c r="M58" s="1466"/>
      <c r="N58" s="1466"/>
      <c r="O58" s="1466"/>
      <c r="P58" s="1466"/>
      <c r="Q58" s="1467"/>
      <c r="R58" s="1393"/>
      <c r="S58" s="1394"/>
      <c r="T58" s="1394"/>
      <c r="U58" s="1394"/>
      <c r="V58" s="1394"/>
      <c r="W58" s="1394"/>
      <c r="X58" s="1395"/>
      <c r="Y58" s="1358" t="s">
        <v>640</v>
      </c>
      <c r="Z58" s="1359"/>
      <c r="AA58" s="1359"/>
      <c r="AB58" s="1359"/>
      <c r="AC58" s="1359"/>
      <c r="AD58" s="1359"/>
      <c r="AE58" s="1359"/>
      <c r="AF58" s="1359"/>
      <c r="AG58" s="1359"/>
      <c r="AH58" s="1359"/>
      <c r="AI58" s="1359"/>
      <c r="AJ58" s="1459" t="s">
        <v>50</v>
      </c>
      <c r="AK58" s="1459"/>
      <c r="AL58" s="1459"/>
      <c r="AM58" s="1459"/>
      <c r="AN58" s="1459"/>
      <c r="AO58" s="1459"/>
      <c r="AP58" s="1459"/>
      <c r="AQ58" s="1459"/>
      <c r="AR58" s="1459"/>
      <c r="AS58" s="1459"/>
      <c r="AT58" s="1459"/>
      <c r="AU58" s="1459"/>
      <c r="AV58" s="1459"/>
      <c r="AW58" s="1459"/>
      <c r="AX58" s="1459"/>
      <c r="AY58" s="1459"/>
      <c r="AZ58" s="1459"/>
      <c r="BA58" s="1459"/>
      <c r="BB58" s="1360"/>
      <c r="BC58" s="1360"/>
      <c r="BD58" s="1361"/>
      <c r="BE58" s="577"/>
    </row>
    <row r="59" spans="1:61" s="427" customFormat="1" ht="25.2" customHeight="1" x14ac:dyDescent="0.2">
      <c r="A59" s="426"/>
      <c r="B59" s="1060"/>
      <c r="C59" s="1453"/>
      <c r="D59" s="1454"/>
      <c r="E59" s="1454"/>
      <c r="F59" s="1454"/>
      <c r="G59" s="1454"/>
      <c r="H59" s="1455"/>
      <c r="I59" s="649"/>
      <c r="J59" s="650"/>
      <c r="K59" s="651"/>
      <c r="L59" s="1468"/>
      <c r="M59" s="1466"/>
      <c r="N59" s="1466"/>
      <c r="O59" s="1466"/>
      <c r="P59" s="1466"/>
      <c r="Q59" s="1467"/>
      <c r="R59" s="1393"/>
      <c r="S59" s="1394"/>
      <c r="T59" s="1394"/>
      <c r="U59" s="1394"/>
      <c r="V59" s="1394"/>
      <c r="W59" s="1394"/>
      <c r="X59" s="1395"/>
      <c r="Y59" s="1475" t="s">
        <v>419</v>
      </c>
      <c r="Z59" s="1476"/>
      <c r="AA59" s="1476"/>
      <c r="AB59" s="1476"/>
      <c r="AC59" s="1476"/>
      <c r="AD59" s="1476"/>
      <c r="AE59" s="1476"/>
      <c r="AF59" s="1476"/>
      <c r="AG59" s="1476"/>
      <c r="AH59" s="1476"/>
      <c r="AI59" s="1476"/>
      <c r="AJ59" s="1477" t="s">
        <v>50</v>
      </c>
      <c r="AK59" s="1477"/>
      <c r="AL59" s="1477"/>
      <c r="AM59" s="1477"/>
      <c r="AN59" s="1477"/>
      <c r="AO59" s="1477"/>
      <c r="AP59" s="1477"/>
      <c r="AQ59" s="1477"/>
      <c r="AR59" s="1477"/>
      <c r="AS59" s="1477"/>
      <c r="AT59" s="1477"/>
      <c r="AU59" s="1477"/>
      <c r="AV59" s="1477"/>
      <c r="AW59" s="1477"/>
      <c r="AX59" s="1477"/>
      <c r="AY59" s="1477"/>
      <c r="AZ59" s="1477"/>
      <c r="BA59" s="1477"/>
      <c r="BB59" s="1537"/>
      <c r="BC59" s="1537"/>
      <c r="BD59" s="1538"/>
    </row>
    <row r="60" spans="1:61" ht="25.2" customHeight="1" x14ac:dyDescent="0.2">
      <c r="A60" s="578"/>
      <c r="B60" s="1060"/>
      <c r="C60" s="1453"/>
      <c r="D60" s="1454"/>
      <c r="E60" s="1454"/>
      <c r="F60" s="1454"/>
      <c r="G60" s="1454"/>
      <c r="H60" s="1455"/>
      <c r="I60" s="646"/>
      <c r="J60" s="647"/>
      <c r="K60" s="648"/>
      <c r="L60" s="1468"/>
      <c r="M60" s="1466"/>
      <c r="N60" s="1466"/>
      <c r="O60" s="1466"/>
      <c r="P60" s="1466"/>
      <c r="Q60" s="1467"/>
      <c r="R60" s="1393"/>
      <c r="S60" s="1394"/>
      <c r="T60" s="1394"/>
      <c r="U60" s="1394"/>
      <c r="V60" s="1394"/>
      <c r="W60" s="1394"/>
      <c r="X60" s="1395"/>
      <c r="Y60" s="1358" t="s">
        <v>474</v>
      </c>
      <c r="Z60" s="1359"/>
      <c r="AA60" s="1359"/>
      <c r="AB60" s="1359"/>
      <c r="AC60" s="1359"/>
      <c r="AD60" s="1359"/>
      <c r="AE60" s="1359"/>
      <c r="AF60" s="1359"/>
      <c r="AG60" s="1359"/>
      <c r="AH60" s="1359"/>
      <c r="AI60" s="1359"/>
      <c r="AJ60" s="1459" t="s">
        <v>50</v>
      </c>
      <c r="AK60" s="1459"/>
      <c r="AL60" s="1459"/>
      <c r="AM60" s="1459"/>
      <c r="AN60" s="1459"/>
      <c r="AO60" s="1459"/>
      <c r="AP60" s="1459"/>
      <c r="AQ60" s="1459"/>
      <c r="AR60" s="1459"/>
      <c r="AS60" s="1459"/>
      <c r="AT60" s="1459"/>
      <c r="AU60" s="1459"/>
      <c r="AV60" s="1459"/>
      <c r="AW60" s="1459"/>
      <c r="AX60" s="1459"/>
      <c r="AY60" s="1459"/>
      <c r="AZ60" s="1459"/>
      <c r="BA60" s="1459"/>
      <c r="BB60" s="1360"/>
      <c r="BC60" s="1360"/>
      <c r="BD60" s="1361"/>
      <c r="BE60" s="577"/>
    </row>
    <row r="61" spans="1:61" ht="25.2" customHeight="1" x14ac:dyDescent="0.2">
      <c r="A61" s="578"/>
      <c r="B61" s="1060"/>
      <c r="C61" s="1453"/>
      <c r="D61" s="1454"/>
      <c r="E61" s="1454"/>
      <c r="F61" s="1454"/>
      <c r="G61" s="1454"/>
      <c r="H61" s="1455"/>
      <c r="I61" s="646"/>
      <c r="J61" s="647"/>
      <c r="K61" s="648"/>
      <c r="L61" s="1468"/>
      <c r="M61" s="1466"/>
      <c r="N61" s="1466"/>
      <c r="O61" s="1466"/>
      <c r="P61" s="1466"/>
      <c r="Q61" s="1467"/>
      <c r="R61" s="1393"/>
      <c r="S61" s="1394"/>
      <c r="T61" s="1394"/>
      <c r="U61" s="1394"/>
      <c r="V61" s="1394"/>
      <c r="W61" s="1394"/>
      <c r="X61" s="1395"/>
      <c r="Y61" s="1358" t="s">
        <v>476</v>
      </c>
      <c r="Z61" s="1359"/>
      <c r="AA61" s="1359"/>
      <c r="AB61" s="1359"/>
      <c r="AC61" s="1359"/>
      <c r="AD61" s="1359"/>
      <c r="AE61" s="1359"/>
      <c r="AF61" s="1359"/>
      <c r="AG61" s="1359"/>
      <c r="AH61" s="1359"/>
      <c r="AI61" s="1359"/>
      <c r="AJ61" s="1459" t="s">
        <v>740</v>
      </c>
      <c r="AK61" s="1459"/>
      <c r="AL61" s="1459"/>
      <c r="AM61" s="1459"/>
      <c r="AN61" s="1459"/>
      <c r="AO61" s="1459"/>
      <c r="AP61" s="1459"/>
      <c r="AQ61" s="1459"/>
      <c r="AR61" s="1459"/>
      <c r="AS61" s="1459"/>
      <c r="AT61" s="1459"/>
      <c r="AU61" s="1459"/>
      <c r="AV61" s="1459"/>
      <c r="AW61" s="1459"/>
      <c r="AX61" s="1459"/>
      <c r="AY61" s="1459"/>
      <c r="AZ61" s="1459"/>
      <c r="BA61" s="1459"/>
      <c r="BB61" s="1362"/>
      <c r="BC61" s="1363"/>
      <c r="BD61" s="1364"/>
      <c r="BE61" s="577"/>
    </row>
    <row r="62" spans="1:61" ht="25.2" customHeight="1" x14ac:dyDescent="0.2">
      <c r="A62" s="578"/>
      <c r="B62" s="1060"/>
      <c r="C62" s="1453"/>
      <c r="D62" s="1454"/>
      <c r="E62" s="1454"/>
      <c r="F62" s="1454"/>
      <c r="G62" s="1454"/>
      <c r="H62" s="1455"/>
      <c r="I62" s="646"/>
      <c r="J62" s="647"/>
      <c r="K62" s="648"/>
      <c r="L62" s="1468"/>
      <c r="M62" s="1466"/>
      <c r="N62" s="1466"/>
      <c r="O62" s="1466"/>
      <c r="P62" s="1466"/>
      <c r="Q62" s="1467"/>
      <c r="R62" s="1393"/>
      <c r="S62" s="1394"/>
      <c r="T62" s="1394"/>
      <c r="U62" s="1394"/>
      <c r="V62" s="1394"/>
      <c r="W62" s="1394"/>
      <c r="X62" s="1395"/>
      <c r="Y62" s="1358" t="s">
        <v>420</v>
      </c>
      <c r="Z62" s="1359"/>
      <c r="AA62" s="1359"/>
      <c r="AB62" s="1359"/>
      <c r="AC62" s="1359"/>
      <c r="AD62" s="1359"/>
      <c r="AE62" s="1359"/>
      <c r="AF62" s="1359"/>
      <c r="AG62" s="1359"/>
      <c r="AH62" s="1359"/>
      <c r="AI62" s="1359"/>
      <c r="AJ62" s="1459" t="s">
        <v>740</v>
      </c>
      <c r="AK62" s="1459"/>
      <c r="AL62" s="1459"/>
      <c r="AM62" s="1459"/>
      <c r="AN62" s="1459"/>
      <c r="AO62" s="1459"/>
      <c r="AP62" s="1459"/>
      <c r="AQ62" s="1459"/>
      <c r="AR62" s="1459"/>
      <c r="AS62" s="1459"/>
      <c r="AT62" s="1459"/>
      <c r="AU62" s="1459"/>
      <c r="AV62" s="1459"/>
      <c r="AW62" s="1459"/>
      <c r="AX62" s="1459"/>
      <c r="AY62" s="1459"/>
      <c r="AZ62" s="1459"/>
      <c r="BA62" s="1459"/>
      <c r="BB62" s="1360"/>
      <c r="BC62" s="1360"/>
      <c r="BD62" s="1361"/>
      <c r="BE62" s="577"/>
    </row>
    <row r="63" spans="1:61" ht="25.2" customHeight="1" x14ac:dyDescent="0.2">
      <c r="A63" s="578"/>
      <c r="B63" s="1060"/>
      <c r="C63" s="1453"/>
      <c r="D63" s="1454"/>
      <c r="E63" s="1454"/>
      <c r="F63" s="1454"/>
      <c r="G63" s="1454"/>
      <c r="H63" s="1455"/>
      <c r="I63" s="646"/>
      <c r="J63" s="647"/>
      <c r="K63" s="648"/>
      <c r="L63" s="1468"/>
      <c r="M63" s="1466"/>
      <c r="N63" s="1466"/>
      <c r="O63" s="1466"/>
      <c r="P63" s="1466"/>
      <c r="Q63" s="1467"/>
      <c r="R63" s="1393"/>
      <c r="S63" s="1394"/>
      <c r="T63" s="1394"/>
      <c r="U63" s="1394"/>
      <c r="V63" s="1394"/>
      <c r="W63" s="1394"/>
      <c r="X63" s="1395"/>
      <c r="Y63" s="1358" t="s">
        <v>423</v>
      </c>
      <c r="Z63" s="1359"/>
      <c r="AA63" s="1359"/>
      <c r="AB63" s="1359"/>
      <c r="AC63" s="1359"/>
      <c r="AD63" s="1359"/>
      <c r="AE63" s="1359"/>
      <c r="AF63" s="1359"/>
      <c r="AG63" s="1359"/>
      <c r="AH63" s="1359"/>
      <c r="AI63" s="1359"/>
      <c r="AJ63" s="1459" t="s">
        <v>50</v>
      </c>
      <c r="AK63" s="1459"/>
      <c r="AL63" s="1459"/>
      <c r="AM63" s="1459"/>
      <c r="AN63" s="1459"/>
      <c r="AO63" s="1459"/>
      <c r="AP63" s="1459"/>
      <c r="AQ63" s="1459"/>
      <c r="AR63" s="1459"/>
      <c r="AS63" s="1459"/>
      <c r="AT63" s="1459"/>
      <c r="AU63" s="1459"/>
      <c r="AV63" s="1459"/>
      <c r="AW63" s="1459"/>
      <c r="AX63" s="1459"/>
      <c r="AY63" s="1459"/>
      <c r="AZ63" s="1459"/>
      <c r="BA63" s="1459"/>
      <c r="BB63" s="1360"/>
      <c r="BC63" s="1360"/>
      <c r="BD63" s="1361"/>
      <c r="BE63" s="577"/>
    </row>
    <row r="64" spans="1:61" ht="25.2" customHeight="1" x14ac:dyDescent="0.2">
      <c r="A64" s="578"/>
      <c r="B64" s="1060"/>
      <c r="C64" s="1453"/>
      <c r="D64" s="1454"/>
      <c r="E64" s="1454"/>
      <c r="F64" s="1454"/>
      <c r="G64" s="1454"/>
      <c r="H64" s="1455"/>
      <c r="I64" s="1344"/>
      <c r="J64" s="1405"/>
      <c r="K64" s="1366"/>
      <c r="L64" s="1468"/>
      <c r="M64" s="1466"/>
      <c r="N64" s="1466"/>
      <c r="O64" s="1466"/>
      <c r="P64" s="1466"/>
      <c r="Q64" s="1467"/>
      <c r="R64" s="1393"/>
      <c r="S64" s="1394"/>
      <c r="T64" s="1394"/>
      <c r="U64" s="1394"/>
      <c r="V64" s="1394"/>
      <c r="W64" s="1394"/>
      <c r="X64" s="1395"/>
      <c r="Y64" s="1358" t="s">
        <v>424</v>
      </c>
      <c r="Z64" s="1359"/>
      <c r="AA64" s="1359"/>
      <c r="AB64" s="1359"/>
      <c r="AC64" s="1359"/>
      <c r="AD64" s="1359"/>
      <c r="AE64" s="1359"/>
      <c r="AF64" s="1359"/>
      <c r="AG64" s="1359"/>
      <c r="AH64" s="1359"/>
      <c r="AI64" s="1359"/>
      <c r="AJ64" s="1459" t="s">
        <v>974</v>
      </c>
      <c r="AK64" s="1459"/>
      <c r="AL64" s="1459"/>
      <c r="AM64" s="1459"/>
      <c r="AN64" s="1459"/>
      <c r="AO64" s="1459"/>
      <c r="AP64" s="1459"/>
      <c r="AQ64" s="1459"/>
      <c r="AR64" s="1459"/>
      <c r="AS64" s="1459"/>
      <c r="AT64" s="1459"/>
      <c r="AU64" s="1459"/>
      <c r="AV64" s="1459"/>
      <c r="AW64" s="1459"/>
      <c r="AX64" s="1459"/>
      <c r="AY64" s="1459"/>
      <c r="AZ64" s="1459"/>
      <c r="BA64" s="1459"/>
      <c r="BB64" s="1360"/>
      <c r="BC64" s="1360"/>
      <c r="BD64" s="1361"/>
      <c r="BE64" s="577"/>
    </row>
    <row r="65" spans="1:61" ht="25.2" customHeight="1" x14ac:dyDescent="0.2">
      <c r="A65" s="578"/>
      <c r="B65" s="1060"/>
      <c r="C65" s="1453"/>
      <c r="D65" s="1454"/>
      <c r="E65" s="1454"/>
      <c r="F65" s="1454"/>
      <c r="G65" s="1454"/>
      <c r="H65" s="1455"/>
      <c r="I65" s="1344" t="s">
        <v>286</v>
      </c>
      <c r="J65" s="1405"/>
      <c r="K65" s="1366"/>
      <c r="L65" s="1468"/>
      <c r="M65" s="1466"/>
      <c r="N65" s="1466"/>
      <c r="O65" s="1466"/>
      <c r="P65" s="1466"/>
      <c r="Q65" s="1467"/>
      <c r="R65" s="1393"/>
      <c r="S65" s="1394"/>
      <c r="T65" s="1394"/>
      <c r="U65" s="1394"/>
      <c r="V65" s="1394"/>
      <c r="W65" s="1394"/>
      <c r="X65" s="1395"/>
      <c r="Y65" s="1358" t="s">
        <v>783</v>
      </c>
      <c r="Z65" s="1359"/>
      <c r="AA65" s="1359"/>
      <c r="AB65" s="1359"/>
      <c r="AC65" s="1359"/>
      <c r="AD65" s="1359"/>
      <c r="AE65" s="1359"/>
      <c r="AF65" s="1359"/>
      <c r="AG65" s="1359"/>
      <c r="AH65" s="1359"/>
      <c r="AI65" s="1359"/>
      <c r="AJ65" s="1459" t="s">
        <v>291</v>
      </c>
      <c r="AK65" s="1459"/>
      <c r="AL65" s="1459"/>
      <c r="AM65" s="1459"/>
      <c r="AN65" s="1459"/>
      <c r="AO65" s="1459"/>
      <c r="AP65" s="1459"/>
      <c r="AQ65" s="1459"/>
      <c r="AR65" s="1459"/>
      <c r="AS65" s="1459"/>
      <c r="AT65" s="1459"/>
      <c r="AU65" s="1459"/>
      <c r="AV65" s="1459"/>
      <c r="AW65" s="1459"/>
      <c r="AX65" s="1459"/>
      <c r="AY65" s="1459"/>
      <c r="AZ65" s="1459"/>
      <c r="BA65" s="1459"/>
      <c r="BB65" s="1360"/>
      <c r="BC65" s="1360"/>
      <c r="BD65" s="1361"/>
      <c r="BE65" s="577"/>
    </row>
    <row r="66" spans="1:61" ht="25.2" customHeight="1" x14ac:dyDescent="0.2">
      <c r="A66" s="578"/>
      <c r="B66" s="1060"/>
      <c r="C66" s="1453"/>
      <c r="D66" s="1454"/>
      <c r="E66" s="1454"/>
      <c r="F66" s="1454"/>
      <c r="G66" s="1454"/>
      <c r="H66" s="1455"/>
      <c r="I66" s="1344"/>
      <c r="J66" s="1365"/>
      <c r="K66" s="1366"/>
      <c r="L66" s="1468"/>
      <c r="M66" s="1466"/>
      <c r="N66" s="1466"/>
      <c r="O66" s="1466"/>
      <c r="P66" s="1466"/>
      <c r="Q66" s="1467"/>
      <c r="R66" s="1393"/>
      <c r="S66" s="1394"/>
      <c r="T66" s="1394"/>
      <c r="U66" s="1394"/>
      <c r="V66" s="1394"/>
      <c r="W66" s="1394"/>
      <c r="X66" s="1395"/>
      <c r="Y66" s="1358" t="s">
        <v>425</v>
      </c>
      <c r="Z66" s="1359"/>
      <c r="AA66" s="1359"/>
      <c r="AB66" s="1359"/>
      <c r="AC66" s="1359"/>
      <c r="AD66" s="1359"/>
      <c r="AE66" s="1359"/>
      <c r="AF66" s="1359"/>
      <c r="AG66" s="1359"/>
      <c r="AH66" s="1359"/>
      <c r="AI66" s="1359"/>
      <c r="AJ66" s="1459" t="s">
        <v>291</v>
      </c>
      <c r="AK66" s="1459"/>
      <c r="AL66" s="1459"/>
      <c r="AM66" s="1459"/>
      <c r="AN66" s="1459"/>
      <c r="AO66" s="1459"/>
      <c r="AP66" s="1459"/>
      <c r="AQ66" s="1459"/>
      <c r="AR66" s="1459"/>
      <c r="AS66" s="1459"/>
      <c r="AT66" s="1459"/>
      <c r="AU66" s="1459"/>
      <c r="AV66" s="1459"/>
      <c r="AW66" s="1459"/>
      <c r="AX66" s="1459"/>
      <c r="AY66" s="1459"/>
      <c r="AZ66" s="1459"/>
      <c r="BA66" s="1459"/>
      <c r="BB66" s="1360"/>
      <c r="BC66" s="1360"/>
      <c r="BD66" s="1361"/>
      <c r="BE66" s="577"/>
    </row>
    <row r="67" spans="1:61" ht="25.2" customHeight="1" x14ac:dyDescent="0.2">
      <c r="A67" s="578"/>
      <c r="B67" s="1060"/>
      <c r="C67" s="1453"/>
      <c r="D67" s="1454"/>
      <c r="E67" s="1454"/>
      <c r="F67" s="1454"/>
      <c r="G67" s="1454"/>
      <c r="H67" s="1455"/>
      <c r="I67" s="1344" t="s">
        <v>554</v>
      </c>
      <c r="J67" s="1365"/>
      <c r="K67" s="1366"/>
      <c r="L67" s="1468"/>
      <c r="M67" s="1466"/>
      <c r="N67" s="1466"/>
      <c r="O67" s="1466"/>
      <c r="P67" s="1466"/>
      <c r="Q67" s="1467"/>
      <c r="R67" s="1393"/>
      <c r="S67" s="1394"/>
      <c r="T67" s="1394"/>
      <c r="U67" s="1394"/>
      <c r="V67" s="1394"/>
      <c r="W67" s="1394"/>
      <c r="X67" s="1395"/>
      <c r="Y67" s="1358" t="s">
        <v>426</v>
      </c>
      <c r="Z67" s="1359"/>
      <c r="AA67" s="1359"/>
      <c r="AB67" s="1359"/>
      <c r="AC67" s="1359"/>
      <c r="AD67" s="1359"/>
      <c r="AE67" s="1359"/>
      <c r="AF67" s="1359"/>
      <c r="AG67" s="1359"/>
      <c r="AH67" s="1359"/>
      <c r="AI67" s="1359"/>
      <c r="AJ67" s="1459" t="s">
        <v>433</v>
      </c>
      <c r="AK67" s="1459"/>
      <c r="AL67" s="1459"/>
      <c r="AM67" s="1459"/>
      <c r="AN67" s="1459"/>
      <c r="AO67" s="1459"/>
      <c r="AP67" s="1459"/>
      <c r="AQ67" s="1459"/>
      <c r="AR67" s="1459"/>
      <c r="AS67" s="1459"/>
      <c r="AT67" s="1459"/>
      <c r="AU67" s="1459"/>
      <c r="AV67" s="1459"/>
      <c r="AW67" s="1459"/>
      <c r="AX67" s="1459"/>
      <c r="AY67" s="1459"/>
      <c r="AZ67" s="1459"/>
      <c r="BA67" s="1459"/>
      <c r="BB67" s="1539"/>
      <c r="BC67" s="1539"/>
      <c r="BD67" s="1540"/>
      <c r="BE67" s="577"/>
    </row>
    <row r="68" spans="1:61" ht="25.2" customHeight="1" x14ac:dyDescent="0.2">
      <c r="A68" s="578"/>
      <c r="B68" s="1060"/>
      <c r="C68" s="1453"/>
      <c r="D68" s="1454"/>
      <c r="E68" s="1454"/>
      <c r="F68" s="1454"/>
      <c r="G68" s="1454"/>
      <c r="H68" s="1455"/>
      <c r="I68" s="646"/>
      <c r="J68" s="647"/>
      <c r="K68" s="648"/>
      <c r="L68" s="1468"/>
      <c r="M68" s="1466"/>
      <c r="N68" s="1466"/>
      <c r="O68" s="1466"/>
      <c r="P68" s="1466"/>
      <c r="Q68" s="1467"/>
      <c r="R68" s="1393"/>
      <c r="S68" s="1394"/>
      <c r="T68" s="1394"/>
      <c r="U68" s="1394"/>
      <c r="V68" s="1394"/>
      <c r="W68" s="1394"/>
      <c r="X68" s="1395"/>
      <c r="Y68" s="1358" t="s">
        <v>118</v>
      </c>
      <c r="Z68" s="1359"/>
      <c r="AA68" s="1359"/>
      <c r="AB68" s="1359"/>
      <c r="AC68" s="1359"/>
      <c r="AD68" s="1359"/>
      <c r="AE68" s="1359"/>
      <c r="AF68" s="1359"/>
      <c r="AG68" s="1359"/>
      <c r="AH68" s="1359"/>
      <c r="AI68" s="1359"/>
      <c r="AJ68" s="1459" t="s">
        <v>24</v>
      </c>
      <c r="AK68" s="1459"/>
      <c r="AL68" s="1459"/>
      <c r="AM68" s="1459"/>
      <c r="AN68" s="1459"/>
      <c r="AO68" s="1459"/>
      <c r="AP68" s="1459"/>
      <c r="AQ68" s="1459"/>
      <c r="AR68" s="1459"/>
      <c r="AS68" s="1459"/>
      <c r="AT68" s="1459"/>
      <c r="AU68" s="1459"/>
      <c r="AV68" s="1459"/>
      <c r="AW68" s="1459"/>
      <c r="AX68" s="1459"/>
      <c r="AY68" s="1459"/>
      <c r="AZ68" s="1459"/>
      <c r="BA68" s="1459"/>
      <c r="BB68" s="1539"/>
      <c r="BC68" s="1539"/>
      <c r="BD68" s="1540"/>
      <c r="BE68" s="577"/>
    </row>
    <row r="69" spans="1:61" ht="25.2" customHeight="1" x14ac:dyDescent="0.2">
      <c r="A69" s="578"/>
      <c r="B69" s="1060"/>
      <c r="C69" s="1453"/>
      <c r="D69" s="1454"/>
      <c r="E69" s="1454"/>
      <c r="F69" s="1454"/>
      <c r="G69" s="1454"/>
      <c r="H69" s="1455"/>
      <c r="I69" s="646"/>
      <c r="J69" s="647"/>
      <c r="K69" s="648"/>
      <c r="L69" s="1468"/>
      <c r="M69" s="1466"/>
      <c r="N69" s="1466"/>
      <c r="O69" s="1466"/>
      <c r="P69" s="1466"/>
      <c r="Q69" s="1467"/>
      <c r="R69" s="1393"/>
      <c r="S69" s="1394"/>
      <c r="T69" s="1394"/>
      <c r="U69" s="1394"/>
      <c r="V69" s="1394"/>
      <c r="W69" s="1394"/>
      <c r="X69" s="1395"/>
      <c r="Y69" s="1358" t="s">
        <v>427</v>
      </c>
      <c r="Z69" s="1359"/>
      <c r="AA69" s="1359"/>
      <c r="AB69" s="1359"/>
      <c r="AC69" s="1359"/>
      <c r="AD69" s="1359"/>
      <c r="AE69" s="1359"/>
      <c r="AF69" s="1359"/>
      <c r="AG69" s="1359"/>
      <c r="AH69" s="1359"/>
      <c r="AI69" s="1359"/>
      <c r="AJ69" s="1459" t="s">
        <v>975</v>
      </c>
      <c r="AK69" s="1459"/>
      <c r="AL69" s="1459"/>
      <c r="AM69" s="1459"/>
      <c r="AN69" s="1459"/>
      <c r="AO69" s="1459"/>
      <c r="AP69" s="1459"/>
      <c r="AQ69" s="1459"/>
      <c r="AR69" s="1459"/>
      <c r="AS69" s="1459"/>
      <c r="AT69" s="1459"/>
      <c r="AU69" s="1459"/>
      <c r="AV69" s="1459"/>
      <c r="AW69" s="1459"/>
      <c r="AX69" s="1459"/>
      <c r="AY69" s="1459"/>
      <c r="AZ69" s="1459"/>
      <c r="BA69" s="1459"/>
      <c r="BB69" s="1539"/>
      <c r="BC69" s="1539"/>
      <c r="BD69" s="1540"/>
      <c r="BE69" s="577"/>
    </row>
    <row r="70" spans="1:61" ht="25.2" customHeight="1" x14ac:dyDescent="0.2">
      <c r="A70" s="578"/>
      <c r="B70" s="1060"/>
      <c r="C70" s="1453"/>
      <c r="D70" s="1454"/>
      <c r="E70" s="1454"/>
      <c r="F70" s="1454"/>
      <c r="G70" s="1454"/>
      <c r="H70" s="1455"/>
      <c r="I70" s="646"/>
      <c r="J70" s="647"/>
      <c r="K70" s="648"/>
      <c r="L70" s="1468"/>
      <c r="M70" s="1466"/>
      <c r="N70" s="1466"/>
      <c r="O70" s="1466"/>
      <c r="P70" s="1466"/>
      <c r="Q70" s="1467"/>
      <c r="R70" s="1393"/>
      <c r="S70" s="1394"/>
      <c r="T70" s="1394"/>
      <c r="U70" s="1394"/>
      <c r="V70" s="1394"/>
      <c r="W70" s="1394"/>
      <c r="X70" s="1395"/>
      <c r="Y70" s="1460" t="s">
        <v>878</v>
      </c>
      <c r="Z70" s="1461"/>
      <c r="AA70" s="1461"/>
      <c r="AB70" s="1461"/>
      <c r="AC70" s="1461"/>
      <c r="AD70" s="1461"/>
      <c r="AE70" s="1461"/>
      <c r="AF70" s="1461"/>
      <c r="AG70" s="1461"/>
      <c r="AH70" s="1461"/>
      <c r="AI70" s="1461"/>
      <c r="AJ70" s="1459" t="s">
        <v>439</v>
      </c>
      <c r="AK70" s="1459"/>
      <c r="AL70" s="1459"/>
      <c r="AM70" s="1459"/>
      <c r="AN70" s="1459"/>
      <c r="AO70" s="1459"/>
      <c r="AP70" s="1459"/>
      <c r="AQ70" s="1459"/>
      <c r="AR70" s="1459"/>
      <c r="AS70" s="1459"/>
      <c r="AT70" s="1459"/>
      <c r="AU70" s="1459"/>
      <c r="AV70" s="1459"/>
      <c r="AW70" s="1459"/>
      <c r="AX70" s="1459"/>
      <c r="AY70" s="1459"/>
      <c r="AZ70" s="1459"/>
      <c r="BA70" s="1459"/>
      <c r="BB70" s="1319"/>
      <c r="BC70" s="1320"/>
      <c r="BD70" s="1321"/>
      <c r="BE70" s="577"/>
    </row>
    <row r="71" spans="1:61" ht="25.2" customHeight="1" x14ac:dyDescent="0.2">
      <c r="A71" s="578"/>
      <c r="B71" s="1060"/>
      <c r="C71" s="1453"/>
      <c r="D71" s="1454"/>
      <c r="E71" s="1454"/>
      <c r="F71" s="1454"/>
      <c r="G71" s="1454"/>
      <c r="H71" s="1455"/>
      <c r="I71" s="646"/>
      <c r="J71" s="647"/>
      <c r="K71" s="648"/>
      <c r="L71" s="1468"/>
      <c r="M71" s="1466"/>
      <c r="N71" s="1466"/>
      <c r="O71" s="1466"/>
      <c r="P71" s="1466"/>
      <c r="Q71" s="1467"/>
      <c r="R71" s="1393"/>
      <c r="S71" s="1394"/>
      <c r="T71" s="1394"/>
      <c r="U71" s="1394"/>
      <c r="V71" s="1394"/>
      <c r="W71" s="1394"/>
      <c r="X71" s="1395"/>
      <c r="Y71" s="1358" t="s">
        <v>784</v>
      </c>
      <c r="Z71" s="1359"/>
      <c r="AA71" s="1359"/>
      <c r="AB71" s="1359"/>
      <c r="AC71" s="1359"/>
      <c r="AD71" s="1359"/>
      <c r="AE71" s="1359"/>
      <c r="AF71" s="1359"/>
      <c r="AG71" s="1359"/>
      <c r="AH71" s="1359"/>
      <c r="AI71" s="1359"/>
      <c r="AJ71" s="1459" t="s">
        <v>439</v>
      </c>
      <c r="AK71" s="1459"/>
      <c r="AL71" s="1459"/>
      <c r="AM71" s="1459"/>
      <c r="AN71" s="1459"/>
      <c r="AO71" s="1459"/>
      <c r="AP71" s="1459"/>
      <c r="AQ71" s="1459"/>
      <c r="AR71" s="1459"/>
      <c r="AS71" s="1459"/>
      <c r="AT71" s="1459"/>
      <c r="AU71" s="1459"/>
      <c r="AV71" s="1459"/>
      <c r="AW71" s="1459"/>
      <c r="AX71" s="1459"/>
      <c r="AY71" s="1459"/>
      <c r="AZ71" s="1459"/>
      <c r="BA71" s="1459"/>
      <c r="BB71" s="1362"/>
      <c r="BC71" s="1363"/>
      <c r="BD71" s="1364"/>
      <c r="BE71" s="577"/>
    </row>
    <row r="72" spans="1:61" ht="25.2" customHeight="1" x14ac:dyDescent="0.2">
      <c r="A72" s="578"/>
      <c r="B72" s="1060"/>
      <c r="C72" s="1453"/>
      <c r="D72" s="1454"/>
      <c r="E72" s="1454"/>
      <c r="F72" s="1454"/>
      <c r="G72" s="1454"/>
      <c r="H72" s="1455"/>
      <c r="I72" s="646"/>
      <c r="J72" s="647"/>
      <c r="K72" s="648"/>
      <c r="L72" s="1468"/>
      <c r="M72" s="1466"/>
      <c r="N72" s="1466"/>
      <c r="O72" s="1466"/>
      <c r="P72" s="1466"/>
      <c r="Q72" s="1467"/>
      <c r="R72" s="1393"/>
      <c r="S72" s="1394"/>
      <c r="T72" s="1394"/>
      <c r="U72" s="1394"/>
      <c r="V72" s="1394"/>
      <c r="W72" s="1394"/>
      <c r="X72" s="1395"/>
      <c r="Y72" s="1358" t="s">
        <v>785</v>
      </c>
      <c r="Z72" s="1359"/>
      <c r="AA72" s="1359"/>
      <c r="AB72" s="1359"/>
      <c r="AC72" s="1359"/>
      <c r="AD72" s="1359"/>
      <c r="AE72" s="1359"/>
      <c r="AF72" s="1359"/>
      <c r="AG72" s="1359"/>
      <c r="AH72" s="1359"/>
      <c r="AI72" s="1359"/>
      <c r="AJ72" s="1459" t="s">
        <v>976</v>
      </c>
      <c r="AK72" s="1459"/>
      <c r="AL72" s="1459"/>
      <c r="AM72" s="1459"/>
      <c r="AN72" s="1459"/>
      <c r="AO72" s="1459"/>
      <c r="AP72" s="1459"/>
      <c r="AQ72" s="1459"/>
      <c r="AR72" s="1459"/>
      <c r="AS72" s="1459"/>
      <c r="AT72" s="1459"/>
      <c r="AU72" s="1459"/>
      <c r="AV72" s="1459"/>
      <c r="AW72" s="1459"/>
      <c r="AX72" s="1459"/>
      <c r="AY72" s="1459"/>
      <c r="AZ72" s="1459"/>
      <c r="BA72" s="1459"/>
      <c r="BB72" s="1362"/>
      <c r="BC72" s="1363"/>
      <c r="BD72" s="1364"/>
      <c r="BE72" s="577"/>
    </row>
    <row r="73" spans="1:61" ht="25.2" customHeight="1" x14ac:dyDescent="0.2">
      <c r="A73" s="578"/>
      <c r="B73" s="1060"/>
      <c r="C73" s="1453"/>
      <c r="D73" s="1454"/>
      <c r="E73" s="1454"/>
      <c r="F73" s="1454"/>
      <c r="G73" s="1454"/>
      <c r="H73" s="1455"/>
      <c r="I73" s="646"/>
      <c r="J73" s="647"/>
      <c r="K73" s="648"/>
      <c r="L73" s="1468"/>
      <c r="M73" s="1466"/>
      <c r="N73" s="1466"/>
      <c r="O73" s="1466"/>
      <c r="P73" s="1466"/>
      <c r="Q73" s="1467"/>
      <c r="R73" s="1393"/>
      <c r="S73" s="1394"/>
      <c r="T73" s="1394"/>
      <c r="U73" s="1394"/>
      <c r="V73" s="1394"/>
      <c r="W73" s="1394"/>
      <c r="X73" s="1395"/>
      <c r="Y73" s="1358" t="s">
        <v>119</v>
      </c>
      <c r="Z73" s="1359"/>
      <c r="AA73" s="1359"/>
      <c r="AB73" s="1359"/>
      <c r="AC73" s="1359"/>
      <c r="AD73" s="1359"/>
      <c r="AE73" s="1359"/>
      <c r="AF73" s="1359"/>
      <c r="AG73" s="1359"/>
      <c r="AH73" s="1359"/>
      <c r="AI73" s="1359"/>
      <c r="AJ73" s="1459" t="s">
        <v>475</v>
      </c>
      <c r="AK73" s="1459"/>
      <c r="AL73" s="1459"/>
      <c r="AM73" s="1459"/>
      <c r="AN73" s="1459"/>
      <c r="AO73" s="1459"/>
      <c r="AP73" s="1459"/>
      <c r="AQ73" s="1459"/>
      <c r="AR73" s="1459"/>
      <c r="AS73" s="1459"/>
      <c r="AT73" s="1459"/>
      <c r="AU73" s="1459"/>
      <c r="AV73" s="1459"/>
      <c r="AW73" s="1459"/>
      <c r="AX73" s="1459"/>
      <c r="AY73" s="1459"/>
      <c r="AZ73" s="1459"/>
      <c r="BA73" s="1459"/>
      <c r="BB73" s="1539"/>
      <c r="BC73" s="1539"/>
      <c r="BD73" s="1540"/>
      <c r="BE73" s="577"/>
    </row>
    <row r="74" spans="1:61" ht="25.2" customHeight="1" x14ac:dyDescent="0.2">
      <c r="A74" s="578"/>
      <c r="B74" s="1060"/>
      <c r="C74" s="1453"/>
      <c r="D74" s="1454"/>
      <c r="E74" s="1454"/>
      <c r="F74" s="1454"/>
      <c r="G74" s="1454"/>
      <c r="H74" s="1455"/>
      <c r="I74" s="646"/>
      <c r="J74" s="647"/>
      <c r="K74" s="648"/>
      <c r="L74" s="1468"/>
      <c r="M74" s="1466"/>
      <c r="N74" s="1466"/>
      <c r="O74" s="1466"/>
      <c r="P74" s="1466"/>
      <c r="Q74" s="1467"/>
      <c r="R74" s="1393"/>
      <c r="S74" s="1394"/>
      <c r="T74" s="1394"/>
      <c r="U74" s="1394"/>
      <c r="V74" s="1394"/>
      <c r="W74" s="1394"/>
      <c r="X74" s="1395"/>
      <c r="Y74" s="1358" t="s">
        <v>596</v>
      </c>
      <c r="Z74" s="1359"/>
      <c r="AA74" s="1359"/>
      <c r="AB74" s="1359"/>
      <c r="AC74" s="1359"/>
      <c r="AD74" s="1359"/>
      <c r="AE74" s="1359"/>
      <c r="AF74" s="1359"/>
      <c r="AG74" s="1359"/>
      <c r="AH74" s="1359"/>
      <c r="AI74" s="1359"/>
      <c r="AJ74" s="1459" t="s">
        <v>439</v>
      </c>
      <c r="AK74" s="1459"/>
      <c r="AL74" s="1459"/>
      <c r="AM74" s="1459"/>
      <c r="AN74" s="1459"/>
      <c r="AO74" s="1459"/>
      <c r="AP74" s="1459"/>
      <c r="AQ74" s="1459"/>
      <c r="AR74" s="1459"/>
      <c r="AS74" s="1459"/>
      <c r="AT74" s="1459"/>
      <c r="AU74" s="1459"/>
      <c r="AV74" s="1459"/>
      <c r="AW74" s="1459"/>
      <c r="AX74" s="1459"/>
      <c r="AY74" s="1459"/>
      <c r="AZ74" s="1459"/>
      <c r="BA74" s="1459"/>
      <c r="BB74" s="1362"/>
      <c r="BC74" s="1363"/>
      <c r="BD74" s="1364"/>
      <c r="BE74" s="577"/>
    </row>
    <row r="75" spans="1:61" ht="25.2" customHeight="1" x14ac:dyDescent="0.2">
      <c r="A75" s="578"/>
      <c r="B75" s="1060"/>
      <c r="C75" s="1453"/>
      <c r="D75" s="1454"/>
      <c r="E75" s="1454"/>
      <c r="F75" s="1454"/>
      <c r="G75" s="1454"/>
      <c r="H75" s="1455"/>
      <c r="I75" s="646"/>
      <c r="J75" s="647"/>
      <c r="K75" s="648"/>
      <c r="L75" s="1468"/>
      <c r="M75" s="1466"/>
      <c r="N75" s="1466"/>
      <c r="O75" s="1466"/>
      <c r="P75" s="1466"/>
      <c r="Q75" s="1467"/>
      <c r="R75" s="1393"/>
      <c r="S75" s="1394"/>
      <c r="T75" s="1394"/>
      <c r="U75" s="1394"/>
      <c r="V75" s="1394"/>
      <c r="W75" s="1394"/>
      <c r="X75" s="1395"/>
      <c r="Y75" s="1358" t="s">
        <v>120</v>
      </c>
      <c r="Z75" s="1359"/>
      <c r="AA75" s="1359"/>
      <c r="AB75" s="1359"/>
      <c r="AC75" s="1359"/>
      <c r="AD75" s="1359"/>
      <c r="AE75" s="1359"/>
      <c r="AF75" s="1359"/>
      <c r="AG75" s="1359"/>
      <c r="AH75" s="1359"/>
      <c r="AI75" s="1359"/>
      <c r="AJ75" s="1459" t="s">
        <v>439</v>
      </c>
      <c r="AK75" s="1459"/>
      <c r="AL75" s="1459"/>
      <c r="AM75" s="1459"/>
      <c r="AN75" s="1459"/>
      <c r="AO75" s="1459"/>
      <c r="AP75" s="1459"/>
      <c r="AQ75" s="1459"/>
      <c r="AR75" s="1459"/>
      <c r="AS75" s="1459"/>
      <c r="AT75" s="1459"/>
      <c r="AU75" s="1459"/>
      <c r="AV75" s="1459"/>
      <c r="AW75" s="1459"/>
      <c r="AX75" s="1459"/>
      <c r="AY75" s="1459"/>
      <c r="AZ75" s="1459"/>
      <c r="BA75" s="1459"/>
      <c r="BB75" s="1362"/>
      <c r="BC75" s="1363"/>
      <c r="BD75" s="1364"/>
      <c r="BE75" s="577"/>
    </row>
    <row r="76" spans="1:61" ht="25.2" customHeight="1" x14ac:dyDescent="0.2">
      <c r="A76" s="578"/>
      <c r="B76" s="1060"/>
      <c r="C76" s="1456"/>
      <c r="D76" s="1457"/>
      <c r="E76" s="1457"/>
      <c r="F76" s="1457"/>
      <c r="G76" s="1457"/>
      <c r="H76" s="1458"/>
      <c r="I76" s="652"/>
      <c r="J76" s="653"/>
      <c r="K76" s="654"/>
      <c r="L76" s="1469"/>
      <c r="M76" s="1470"/>
      <c r="N76" s="1470"/>
      <c r="O76" s="1470"/>
      <c r="P76" s="1470"/>
      <c r="Q76" s="1471"/>
      <c r="R76" s="1396"/>
      <c r="S76" s="1397"/>
      <c r="T76" s="1397"/>
      <c r="U76" s="1397"/>
      <c r="V76" s="1397"/>
      <c r="W76" s="1397"/>
      <c r="X76" s="1398"/>
      <c r="Y76" s="1358" t="s">
        <v>565</v>
      </c>
      <c r="Z76" s="1359"/>
      <c r="AA76" s="1359"/>
      <c r="AB76" s="1359"/>
      <c r="AC76" s="1359"/>
      <c r="AD76" s="1359"/>
      <c r="AE76" s="1359"/>
      <c r="AF76" s="1359"/>
      <c r="AG76" s="1359"/>
      <c r="AH76" s="1359"/>
      <c r="AI76" s="1359"/>
      <c r="AJ76" s="1459" t="s">
        <v>439</v>
      </c>
      <c r="AK76" s="1459"/>
      <c r="AL76" s="1459"/>
      <c r="AM76" s="1459"/>
      <c r="AN76" s="1459"/>
      <c r="AO76" s="1459"/>
      <c r="AP76" s="1459"/>
      <c r="AQ76" s="1459"/>
      <c r="AR76" s="1459"/>
      <c r="AS76" s="1459"/>
      <c r="AT76" s="1459"/>
      <c r="AU76" s="1459"/>
      <c r="AV76" s="1459"/>
      <c r="AW76" s="1459"/>
      <c r="AX76" s="1459"/>
      <c r="AY76" s="1459"/>
      <c r="AZ76" s="1459"/>
      <c r="BA76" s="1459"/>
      <c r="BB76" s="1360"/>
      <c r="BC76" s="1360"/>
      <c r="BD76" s="1361"/>
      <c r="BE76" s="577"/>
    </row>
    <row r="77" spans="1:61" ht="25.2" customHeight="1" x14ac:dyDescent="0.2">
      <c r="A77" s="578"/>
      <c r="B77" s="1060"/>
      <c r="C77" s="1353"/>
      <c r="D77" s="1354"/>
      <c r="E77" s="1354"/>
      <c r="F77" s="1354"/>
      <c r="G77" s="1354"/>
      <c r="H77" s="1354"/>
      <c r="I77" s="1354"/>
      <c r="J77" s="1354"/>
      <c r="K77" s="1354"/>
      <c r="L77" s="1354"/>
      <c r="M77" s="1354"/>
      <c r="N77" s="1354"/>
      <c r="O77" s="1354"/>
      <c r="P77" s="1354"/>
      <c r="Q77" s="1355"/>
      <c r="R77" s="1356" t="s">
        <v>595</v>
      </c>
      <c r="S77" s="1357"/>
      <c r="T77" s="1357"/>
      <c r="U77" s="1357"/>
      <c r="V77" s="1357"/>
      <c r="W77" s="1357"/>
      <c r="X77" s="1357"/>
      <c r="Y77" s="1357"/>
      <c r="Z77" s="1357"/>
      <c r="AA77" s="1357"/>
      <c r="AB77" s="1357"/>
      <c r="AC77" s="1357"/>
      <c r="AD77" s="1357"/>
      <c r="AE77" s="1357"/>
      <c r="AF77" s="1357"/>
      <c r="AG77" s="1357"/>
      <c r="AH77" s="1357"/>
      <c r="AI77" s="1357"/>
      <c r="AJ77" s="1357"/>
      <c r="AK77" s="1357"/>
      <c r="AL77" s="1358"/>
      <c r="AM77" s="1319" t="s">
        <v>594</v>
      </c>
      <c r="AN77" s="1320"/>
      <c r="AO77" s="1320"/>
      <c r="AP77" s="1320"/>
      <c r="AQ77" s="1320"/>
      <c r="AR77" s="1320"/>
      <c r="AS77" s="1320"/>
      <c r="AT77" s="1320"/>
      <c r="AU77" s="1320"/>
      <c r="AV77" s="1320"/>
      <c r="AW77" s="1320"/>
      <c r="AX77" s="1320"/>
      <c r="AY77" s="1320"/>
      <c r="AZ77" s="1320"/>
      <c r="BA77" s="1352"/>
      <c r="BB77" s="1319"/>
      <c r="BC77" s="1320"/>
      <c r="BD77" s="1321"/>
      <c r="BE77" s="577"/>
      <c r="BI77" s="584"/>
    </row>
    <row r="78" spans="1:61" ht="25.2" customHeight="1" x14ac:dyDescent="0.2">
      <c r="A78" s="578"/>
      <c r="B78" s="1060"/>
      <c r="C78" s="1419"/>
      <c r="D78" s="1420"/>
      <c r="E78" s="1420"/>
      <c r="F78" s="1420"/>
      <c r="G78" s="1420"/>
      <c r="H78" s="1420"/>
      <c r="I78" s="1420"/>
      <c r="J78" s="1420"/>
      <c r="K78" s="1420"/>
      <c r="L78" s="1420"/>
      <c r="M78" s="1420"/>
      <c r="N78" s="1420"/>
      <c r="O78" s="1420"/>
      <c r="P78" s="1420"/>
      <c r="Q78" s="1421"/>
      <c r="R78" s="1430" t="s">
        <v>806</v>
      </c>
      <c r="S78" s="1431"/>
      <c r="T78" s="1431"/>
      <c r="U78" s="1431"/>
      <c r="V78" s="1431"/>
      <c r="W78" s="1431"/>
      <c r="X78" s="1431"/>
      <c r="Y78" s="1431"/>
      <c r="Z78" s="1431"/>
      <c r="AA78" s="1431"/>
      <c r="AB78" s="1431"/>
      <c r="AC78" s="1431"/>
      <c r="AD78" s="1431"/>
      <c r="AE78" s="1431"/>
      <c r="AF78" s="1431"/>
      <c r="AG78" s="1431"/>
      <c r="AH78" s="1431"/>
      <c r="AI78" s="1431"/>
      <c r="AJ78" s="1431"/>
      <c r="AK78" s="1431"/>
      <c r="AL78" s="1432"/>
      <c r="AM78" s="1425" t="s">
        <v>593</v>
      </c>
      <c r="AN78" s="1426"/>
      <c r="AO78" s="1426"/>
      <c r="AP78" s="1426"/>
      <c r="AQ78" s="1426"/>
      <c r="AR78" s="1426"/>
      <c r="AS78" s="1426"/>
      <c r="AT78" s="1426"/>
      <c r="AU78" s="1426"/>
      <c r="AV78" s="1426"/>
      <c r="AW78" s="1426"/>
      <c r="AX78" s="1426"/>
      <c r="AY78" s="1426"/>
      <c r="AZ78" s="1426"/>
      <c r="BA78" s="1427"/>
      <c r="BB78" s="1332"/>
      <c r="BC78" s="1333"/>
      <c r="BD78" s="1335"/>
      <c r="BE78" s="577"/>
      <c r="BI78" s="584"/>
    </row>
    <row r="79" spans="1:61" ht="25.2" customHeight="1" x14ac:dyDescent="0.2">
      <c r="A79" s="578"/>
      <c r="B79" s="1060"/>
      <c r="C79" s="1419"/>
      <c r="D79" s="1420"/>
      <c r="E79" s="1420"/>
      <c r="F79" s="1420"/>
      <c r="G79" s="1420"/>
      <c r="H79" s="1420"/>
      <c r="I79" s="1420"/>
      <c r="J79" s="1420"/>
      <c r="K79" s="1420"/>
      <c r="L79" s="1420"/>
      <c r="M79" s="1420"/>
      <c r="N79" s="1420"/>
      <c r="O79" s="1420"/>
      <c r="P79" s="1420"/>
      <c r="Q79" s="1421"/>
      <c r="R79" s="1428" t="s">
        <v>808</v>
      </c>
      <c r="S79" s="1329"/>
      <c r="T79" s="1329"/>
      <c r="U79" s="1329"/>
      <c r="V79" s="1329"/>
      <c r="W79" s="1329"/>
      <c r="X79" s="1329"/>
      <c r="Y79" s="1329"/>
      <c r="Z79" s="1329"/>
      <c r="AA79" s="1329"/>
      <c r="AB79" s="1329"/>
      <c r="AC79" s="1329"/>
      <c r="AD79" s="1329"/>
      <c r="AE79" s="1329"/>
      <c r="AF79" s="1329"/>
      <c r="AG79" s="1329"/>
      <c r="AH79" s="1329"/>
      <c r="AI79" s="1329"/>
      <c r="AJ79" s="1329"/>
      <c r="AK79" s="1329"/>
      <c r="AL79" s="1330"/>
      <c r="AM79" s="1422" t="s">
        <v>593</v>
      </c>
      <c r="AN79" s="1423"/>
      <c r="AO79" s="1423"/>
      <c r="AP79" s="1423"/>
      <c r="AQ79" s="1423"/>
      <c r="AR79" s="1423"/>
      <c r="AS79" s="1423"/>
      <c r="AT79" s="1423"/>
      <c r="AU79" s="1423"/>
      <c r="AV79" s="1423"/>
      <c r="AW79" s="1423"/>
      <c r="AX79" s="1423"/>
      <c r="AY79" s="1423"/>
      <c r="AZ79" s="1423"/>
      <c r="BA79" s="1429"/>
      <c r="BB79" s="1422"/>
      <c r="BC79" s="1423"/>
      <c r="BD79" s="1424"/>
      <c r="BE79" s="577"/>
      <c r="BI79" s="584"/>
    </row>
    <row r="80" spans="1:61" ht="25.2" customHeight="1" x14ac:dyDescent="0.2">
      <c r="A80" s="578"/>
      <c r="B80" s="1060"/>
      <c r="C80" s="1322" t="s">
        <v>924</v>
      </c>
      <c r="D80" s="1323"/>
      <c r="E80" s="1323"/>
      <c r="F80" s="1323"/>
      <c r="G80" s="1323"/>
      <c r="H80" s="1323"/>
      <c r="I80" s="1323"/>
      <c r="J80" s="1323"/>
      <c r="K80" s="1323"/>
      <c r="L80" s="1323"/>
      <c r="M80" s="1323"/>
      <c r="N80" s="1323"/>
      <c r="O80" s="1323"/>
      <c r="P80" s="1323"/>
      <c r="Q80" s="1324"/>
      <c r="R80" s="1331" t="s">
        <v>925</v>
      </c>
      <c r="S80" s="1323"/>
      <c r="T80" s="1323"/>
      <c r="U80" s="1323"/>
      <c r="V80" s="1323"/>
      <c r="W80" s="1323"/>
      <c r="X80" s="1323"/>
      <c r="Y80" s="1323"/>
      <c r="Z80" s="1323"/>
      <c r="AA80" s="1323"/>
      <c r="AB80" s="1323"/>
      <c r="AC80" s="1323"/>
      <c r="AD80" s="1323"/>
      <c r="AE80" s="1323"/>
      <c r="AF80" s="1323"/>
      <c r="AG80" s="1323"/>
      <c r="AH80" s="1323"/>
      <c r="AI80" s="1323"/>
      <c r="AJ80" s="1323"/>
      <c r="AK80" s="1323"/>
      <c r="AL80" s="1324"/>
      <c r="AM80" s="1332" t="s">
        <v>594</v>
      </c>
      <c r="AN80" s="1333"/>
      <c r="AO80" s="1333"/>
      <c r="AP80" s="1333"/>
      <c r="AQ80" s="1333"/>
      <c r="AR80" s="1333"/>
      <c r="AS80" s="1333"/>
      <c r="AT80" s="1333"/>
      <c r="AU80" s="1333"/>
      <c r="AV80" s="1333"/>
      <c r="AW80" s="1333"/>
      <c r="AX80" s="1333"/>
      <c r="AY80" s="1333"/>
      <c r="AZ80" s="1333"/>
      <c r="BA80" s="1334"/>
      <c r="BB80" s="1332"/>
      <c r="BC80" s="1333"/>
      <c r="BD80" s="1335"/>
      <c r="BE80" s="577"/>
      <c r="BI80" s="584"/>
    </row>
    <row r="81" spans="1:68" ht="25.2" customHeight="1" x14ac:dyDescent="0.2">
      <c r="A81" s="578"/>
      <c r="B81" s="1060"/>
      <c r="C81" s="1325"/>
      <c r="D81" s="1326"/>
      <c r="E81" s="1326"/>
      <c r="F81" s="1326"/>
      <c r="G81" s="1326"/>
      <c r="H81" s="1326"/>
      <c r="I81" s="1326"/>
      <c r="J81" s="1326"/>
      <c r="K81" s="1326"/>
      <c r="L81" s="1326"/>
      <c r="M81" s="1326"/>
      <c r="N81" s="1326"/>
      <c r="O81" s="1326"/>
      <c r="P81" s="1326"/>
      <c r="Q81" s="1327"/>
      <c r="R81" s="1336" t="s">
        <v>902</v>
      </c>
      <c r="S81" s="1337"/>
      <c r="T81" s="1337"/>
      <c r="U81" s="1337"/>
      <c r="V81" s="1337"/>
      <c r="W81" s="1337"/>
      <c r="X81" s="1337"/>
      <c r="Y81" s="1337"/>
      <c r="Z81" s="1337"/>
      <c r="AA81" s="1337"/>
      <c r="AB81" s="1337"/>
      <c r="AC81" s="1337"/>
      <c r="AD81" s="1337"/>
      <c r="AE81" s="1337"/>
      <c r="AF81" s="1337"/>
      <c r="AG81" s="1337"/>
      <c r="AH81" s="1337"/>
      <c r="AI81" s="1337"/>
      <c r="AJ81" s="1337"/>
      <c r="AK81" s="1337"/>
      <c r="AL81" s="1337"/>
      <c r="AM81" s="1338" t="s">
        <v>901</v>
      </c>
      <c r="AN81" s="1338"/>
      <c r="AO81" s="1338"/>
      <c r="AP81" s="1338"/>
      <c r="AQ81" s="1338"/>
      <c r="AR81" s="1338"/>
      <c r="AS81" s="1338"/>
      <c r="AT81" s="1338"/>
      <c r="AU81" s="1338"/>
      <c r="AV81" s="1338"/>
      <c r="AW81" s="1338"/>
      <c r="AX81" s="1338"/>
      <c r="AY81" s="1338"/>
      <c r="AZ81" s="1338"/>
      <c r="BA81" s="1338"/>
      <c r="BB81" s="894"/>
      <c r="BC81" s="895"/>
      <c r="BD81" s="896"/>
      <c r="BE81" s="577"/>
      <c r="BI81" s="584"/>
    </row>
    <row r="82" spans="1:68" ht="25.2" customHeight="1" x14ac:dyDescent="0.2">
      <c r="A82" s="578"/>
      <c r="B82" s="1060"/>
      <c r="C82" s="1328"/>
      <c r="D82" s="1329"/>
      <c r="E82" s="1329"/>
      <c r="F82" s="1329"/>
      <c r="G82" s="1329"/>
      <c r="H82" s="1329"/>
      <c r="I82" s="1329"/>
      <c r="J82" s="1329"/>
      <c r="K82" s="1329"/>
      <c r="L82" s="1329"/>
      <c r="M82" s="1329"/>
      <c r="N82" s="1329"/>
      <c r="O82" s="1329"/>
      <c r="P82" s="1329"/>
      <c r="Q82" s="1330"/>
      <c r="R82" s="1339" t="s">
        <v>903</v>
      </c>
      <c r="S82" s="1339"/>
      <c r="T82" s="1339"/>
      <c r="U82" s="1339"/>
      <c r="V82" s="1339"/>
      <c r="W82" s="1339"/>
      <c r="X82" s="1339"/>
      <c r="Y82" s="1339"/>
      <c r="Z82" s="1339"/>
      <c r="AA82" s="1339"/>
      <c r="AB82" s="1339"/>
      <c r="AC82" s="1339"/>
      <c r="AD82" s="1339"/>
      <c r="AE82" s="1339"/>
      <c r="AF82" s="1339"/>
      <c r="AG82" s="1339"/>
      <c r="AH82" s="1339"/>
      <c r="AI82" s="1339"/>
      <c r="AJ82" s="1339"/>
      <c r="AK82" s="1339"/>
      <c r="AL82" s="1339"/>
      <c r="AM82" s="1340" t="s">
        <v>901</v>
      </c>
      <c r="AN82" s="1340"/>
      <c r="AO82" s="1340"/>
      <c r="AP82" s="1340"/>
      <c r="AQ82" s="1340"/>
      <c r="AR82" s="1340"/>
      <c r="AS82" s="1340"/>
      <c r="AT82" s="1340"/>
      <c r="AU82" s="1340"/>
      <c r="AV82" s="1340"/>
      <c r="AW82" s="1340"/>
      <c r="AX82" s="1340"/>
      <c r="AY82" s="1340"/>
      <c r="AZ82" s="1340"/>
      <c r="BA82" s="1340"/>
      <c r="BB82" s="1046"/>
      <c r="BC82" s="1047"/>
      <c r="BD82" s="1048"/>
      <c r="BE82" s="577"/>
      <c r="BI82" s="584"/>
    </row>
    <row r="83" spans="1:68" ht="22.95" customHeight="1" x14ac:dyDescent="0.2">
      <c r="A83" s="578"/>
      <c r="B83" s="1060"/>
      <c r="C83" s="1447" t="s">
        <v>326</v>
      </c>
      <c r="D83" s="1448"/>
      <c r="E83" s="1448"/>
      <c r="F83" s="1448"/>
      <c r="G83" s="1448"/>
      <c r="H83" s="1448"/>
      <c r="I83" s="1448"/>
      <c r="J83" s="1448"/>
      <c r="K83" s="1448"/>
      <c r="L83" s="1448"/>
      <c r="M83" s="1448"/>
      <c r="N83" s="1448"/>
      <c r="O83" s="1448"/>
      <c r="P83" s="1448"/>
      <c r="Q83" s="1449"/>
      <c r="R83" s="1311" t="s">
        <v>50</v>
      </c>
      <c r="S83" s="1312"/>
      <c r="T83" s="1312"/>
      <c r="U83" s="1312"/>
      <c r="V83" s="1312"/>
      <c r="W83" s="1312"/>
      <c r="X83" s="1312"/>
      <c r="Y83" s="1312"/>
      <c r="Z83" s="1312"/>
      <c r="AA83" s="1312"/>
      <c r="AB83" s="1312"/>
      <c r="AC83" s="1312"/>
      <c r="AD83" s="1312"/>
      <c r="AE83" s="1312"/>
      <c r="AF83" s="1312"/>
      <c r="AG83" s="1312"/>
      <c r="AH83" s="1312"/>
      <c r="AI83" s="1312"/>
      <c r="AJ83" s="1312"/>
      <c r="AK83" s="1312"/>
      <c r="AL83" s="1312"/>
      <c r="AM83" s="1312"/>
      <c r="AN83" s="1312"/>
      <c r="AO83" s="1312"/>
      <c r="AP83" s="1312"/>
      <c r="AQ83" s="1312"/>
      <c r="AR83" s="1312"/>
      <c r="AS83" s="1312"/>
      <c r="AT83" s="1312"/>
      <c r="AU83" s="1312"/>
      <c r="AV83" s="1312"/>
      <c r="AW83" s="1312"/>
      <c r="AX83" s="1312"/>
      <c r="AY83" s="1312"/>
      <c r="AZ83" s="1312"/>
      <c r="BA83" s="1313"/>
      <c r="BB83" s="1332"/>
      <c r="BC83" s="1333"/>
      <c r="BD83" s="1335"/>
      <c r="BE83" s="577"/>
    </row>
    <row r="84" spans="1:68" ht="105" customHeight="1" x14ac:dyDescent="0.2">
      <c r="A84" s="578"/>
      <c r="B84" s="1060"/>
      <c r="C84" s="1409" t="s">
        <v>327</v>
      </c>
      <c r="D84" s="1410"/>
      <c r="E84" s="1410"/>
      <c r="F84" s="1410"/>
      <c r="G84" s="1410"/>
      <c r="H84" s="1410"/>
      <c r="I84" s="1410"/>
      <c r="J84" s="1410"/>
      <c r="K84" s="1410"/>
      <c r="L84" s="1410"/>
      <c r="M84" s="1410"/>
      <c r="N84" s="1410"/>
      <c r="O84" s="1410"/>
      <c r="P84" s="1410"/>
      <c r="Q84" s="1411"/>
      <c r="R84" s="1347" t="s">
        <v>437</v>
      </c>
      <c r="S84" s="1348"/>
      <c r="T84" s="1348"/>
      <c r="U84" s="1348"/>
      <c r="V84" s="1348"/>
      <c r="W84" s="1349"/>
      <c r="X84" s="1350" t="s">
        <v>996</v>
      </c>
      <c r="Y84" s="1350"/>
      <c r="Z84" s="1350"/>
      <c r="AA84" s="1350"/>
      <c r="AB84" s="1350"/>
      <c r="AC84" s="1350"/>
      <c r="AD84" s="1350"/>
      <c r="AE84" s="1350"/>
      <c r="AF84" s="1350"/>
      <c r="AG84" s="1350"/>
      <c r="AH84" s="1350"/>
      <c r="AI84" s="1350"/>
      <c r="AJ84" s="1350"/>
      <c r="AK84" s="1350"/>
      <c r="AL84" s="1350"/>
      <c r="AM84" s="1350"/>
      <c r="AN84" s="1350"/>
      <c r="AO84" s="1350"/>
      <c r="AP84" s="1350"/>
      <c r="AQ84" s="1350"/>
      <c r="AR84" s="1350"/>
      <c r="AS84" s="1350"/>
      <c r="AT84" s="1350"/>
      <c r="AU84" s="1350"/>
      <c r="AV84" s="1350"/>
      <c r="AW84" s="1350"/>
      <c r="AX84" s="1350"/>
      <c r="AY84" s="1350"/>
      <c r="AZ84" s="1350"/>
      <c r="BA84" s="1351"/>
      <c r="BB84" s="1406"/>
      <c r="BC84" s="1407"/>
      <c r="BD84" s="1408"/>
      <c r="BE84" s="577"/>
    </row>
    <row r="85" spans="1:68" ht="22.95" customHeight="1" x14ac:dyDescent="0.2">
      <c r="A85" s="578"/>
      <c r="B85" s="1061"/>
      <c r="C85" s="1446" t="s">
        <v>824</v>
      </c>
      <c r="D85" s="1417"/>
      <c r="E85" s="1417"/>
      <c r="F85" s="1417"/>
      <c r="G85" s="1417"/>
      <c r="H85" s="1417"/>
      <c r="I85" s="1417"/>
      <c r="J85" s="1417"/>
      <c r="K85" s="1417"/>
      <c r="L85" s="1417"/>
      <c r="M85" s="1417"/>
      <c r="N85" s="1417"/>
      <c r="O85" s="1417"/>
      <c r="P85" s="1417"/>
      <c r="Q85" s="1418"/>
      <c r="R85" s="1412" t="s">
        <v>439</v>
      </c>
      <c r="S85" s="1413"/>
      <c r="T85" s="1413"/>
      <c r="U85" s="1413"/>
      <c r="V85" s="1413"/>
      <c r="W85" s="1413"/>
      <c r="X85" s="1413"/>
      <c r="Y85" s="1413"/>
      <c r="Z85" s="1413"/>
      <c r="AA85" s="1413"/>
      <c r="AB85" s="1413"/>
      <c r="AC85" s="1413"/>
      <c r="AD85" s="1413"/>
      <c r="AE85" s="1413"/>
      <c r="AF85" s="1413"/>
      <c r="AG85" s="1413"/>
      <c r="AH85" s="1413"/>
      <c r="AI85" s="1413"/>
      <c r="AJ85" s="1413"/>
      <c r="AK85" s="1413"/>
      <c r="AL85" s="1413"/>
      <c r="AM85" s="1413"/>
      <c r="AN85" s="1413"/>
      <c r="AO85" s="1413"/>
      <c r="AP85" s="1413"/>
      <c r="AQ85" s="1413"/>
      <c r="AR85" s="1413"/>
      <c r="AS85" s="1413"/>
      <c r="AT85" s="1413"/>
      <c r="AU85" s="1413"/>
      <c r="AV85" s="1413"/>
      <c r="AW85" s="1413"/>
      <c r="AX85" s="1413"/>
      <c r="AY85" s="1413"/>
      <c r="AZ85" s="1413"/>
      <c r="BA85" s="1414"/>
      <c r="BB85" s="1332"/>
      <c r="BC85" s="1333"/>
      <c r="BD85" s="1335"/>
      <c r="BE85" s="577"/>
    </row>
    <row r="86" spans="1:68" ht="22.95" customHeight="1" x14ac:dyDescent="0.2">
      <c r="A86" s="578"/>
      <c r="B86" s="1060"/>
      <c r="C86" s="1446" t="s">
        <v>825</v>
      </c>
      <c r="D86" s="1417"/>
      <c r="E86" s="1417"/>
      <c r="F86" s="1417"/>
      <c r="G86" s="1417"/>
      <c r="H86" s="1417"/>
      <c r="I86" s="1417"/>
      <c r="J86" s="1417"/>
      <c r="K86" s="1417"/>
      <c r="L86" s="1417"/>
      <c r="M86" s="1417"/>
      <c r="N86" s="1417"/>
      <c r="O86" s="1417"/>
      <c r="P86" s="1417"/>
      <c r="Q86" s="1418"/>
      <c r="R86" s="1316" t="s">
        <v>826</v>
      </c>
      <c r="S86" s="1317"/>
      <c r="T86" s="1317"/>
      <c r="U86" s="1317"/>
      <c r="V86" s="1317"/>
      <c r="W86" s="1317"/>
      <c r="X86" s="1317"/>
      <c r="Y86" s="1317"/>
      <c r="Z86" s="1317"/>
      <c r="AA86" s="1317"/>
      <c r="AB86" s="1317"/>
      <c r="AC86" s="1317"/>
      <c r="AD86" s="1317"/>
      <c r="AE86" s="1317"/>
      <c r="AF86" s="1317"/>
      <c r="AG86" s="1317"/>
      <c r="AH86" s="1317"/>
      <c r="AI86" s="1317"/>
      <c r="AJ86" s="1317"/>
      <c r="AK86" s="1317"/>
      <c r="AL86" s="1317"/>
      <c r="AM86" s="1317"/>
      <c r="AN86" s="1317"/>
      <c r="AO86" s="1317"/>
      <c r="AP86" s="1317"/>
      <c r="AQ86" s="1317"/>
      <c r="AR86" s="1317"/>
      <c r="AS86" s="1317"/>
      <c r="AT86" s="1317"/>
      <c r="AU86" s="1317"/>
      <c r="AV86" s="1317"/>
      <c r="AW86" s="1317"/>
      <c r="AX86" s="1317"/>
      <c r="AY86" s="1317"/>
      <c r="AZ86" s="1317"/>
      <c r="BA86" s="1318"/>
      <c r="BB86" s="1406"/>
      <c r="BC86" s="1407"/>
      <c r="BD86" s="1408"/>
      <c r="BE86" s="577"/>
    </row>
    <row r="87" spans="1:68" ht="22.95" customHeight="1" thickBot="1" x14ac:dyDescent="0.25">
      <c r="A87" s="578"/>
      <c r="B87" s="1061"/>
      <c r="C87" s="1600" t="s">
        <v>1003</v>
      </c>
      <c r="D87" s="1601"/>
      <c r="E87" s="1601"/>
      <c r="F87" s="1601"/>
      <c r="G87" s="1601"/>
      <c r="H87" s="1601"/>
      <c r="I87" s="1601"/>
      <c r="J87" s="1601"/>
      <c r="K87" s="1601"/>
      <c r="L87" s="1601"/>
      <c r="M87" s="1601"/>
      <c r="N87" s="1601"/>
      <c r="O87" s="1601"/>
      <c r="P87" s="1601"/>
      <c r="Q87" s="1602"/>
      <c r="R87" s="1603" t="s">
        <v>439</v>
      </c>
      <c r="S87" s="1604"/>
      <c r="T87" s="1604"/>
      <c r="U87" s="1604"/>
      <c r="V87" s="1604"/>
      <c r="W87" s="1604"/>
      <c r="X87" s="1604"/>
      <c r="Y87" s="1604"/>
      <c r="Z87" s="1604"/>
      <c r="AA87" s="1604"/>
      <c r="AB87" s="1604"/>
      <c r="AC87" s="1604"/>
      <c r="AD87" s="1604"/>
      <c r="AE87" s="1604"/>
      <c r="AF87" s="1604"/>
      <c r="AG87" s="1604"/>
      <c r="AH87" s="1604"/>
      <c r="AI87" s="1604"/>
      <c r="AJ87" s="1604"/>
      <c r="AK87" s="1604"/>
      <c r="AL87" s="1604"/>
      <c r="AM87" s="1604"/>
      <c r="AN87" s="1604"/>
      <c r="AO87" s="1604"/>
      <c r="AP87" s="1604"/>
      <c r="AQ87" s="1604"/>
      <c r="AR87" s="1604"/>
      <c r="AS87" s="1604"/>
      <c r="AT87" s="1604"/>
      <c r="AU87" s="1604"/>
      <c r="AV87" s="1604"/>
      <c r="AW87" s="1604"/>
      <c r="AX87" s="1604"/>
      <c r="AY87" s="1604"/>
      <c r="AZ87" s="1604"/>
      <c r="BA87" s="1605"/>
      <c r="BB87" s="1067"/>
      <c r="BC87" s="1068"/>
      <c r="BD87" s="1072"/>
      <c r="BE87" s="577"/>
    </row>
    <row r="88" spans="1:68" ht="27" customHeight="1" x14ac:dyDescent="0.2">
      <c r="A88" s="578"/>
      <c r="B88" s="1368" t="s">
        <v>403</v>
      </c>
      <c r="C88" s="1369"/>
      <c r="D88" s="1369"/>
      <c r="E88" s="1369"/>
      <c r="F88" s="1369"/>
      <c r="G88" s="1369"/>
      <c r="H88" s="1369"/>
      <c r="I88" s="1369" t="s">
        <v>286</v>
      </c>
      <c r="J88" s="1369"/>
      <c r="K88" s="1369"/>
      <c r="L88" s="1372" t="s">
        <v>581</v>
      </c>
      <c r="M88" s="1372"/>
      <c r="N88" s="1372"/>
      <c r="O88" s="1372"/>
      <c r="P88" s="1372"/>
      <c r="Q88" s="1372"/>
      <c r="R88" s="1374" t="s">
        <v>404</v>
      </c>
      <c r="S88" s="1369"/>
      <c r="T88" s="1369"/>
      <c r="U88" s="1369"/>
      <c r="V88" s="1369"/>
      <c r="W88" s="1369"/>
      <c r="X88" s="1369"/>
      <c r="Y88" s="1369"/>
      <c r="Z88" s="1369"/>
      <c r="AA88" s="1369" t="s">
        <v>405</v>
      </c>
      <c r="AB88" s="1369"/>
      <c r="AC88" s="1369"/>
      <c r="AD88" s="1369"/>
      <c r="AE88" s="1369"/>
      <c r="AF88" s="1369"/>
      <c r="AG88" s="1369"/>
      <c r="AH88" s="1369"/>
      <c r="AI88" s="1369"/>
      <c r="AJ88" s="1369"/>
      <c r="AK88" s="1369"/>
      <c r="AL88" s="1369"/>
      <c r="AM88" s="1369"/>
      <c r="AN88" s="1369"/>
      <c r="AO88" s="1369"/>
      <c r="AP88" s="1369"/>
      <c r="AQ88" s="1369"/>
      <c r="AR88" s="1369"/>
      <c r="AS88" s="1369"/>
      <c r="AT88" s="1369"/>
      <c r="AU88" s="1369"/>
      <c r="AV88" s="1369"/>
      <c r="AW88" s="1369"/>
      <c r="AX88" s="1369"/>
      <c r="AY88" s="1369"/>
      <c r="AZ88" s="1369"/>
      <c r="BA88" s="1369"/>
      <c r="BB88" s="1369" t="s">
        <v>406</v>
      </c>
      <c r="BC88" s="1369"/>
      <c r="BD88" s="1375"/>
      <c r="BE88" s="577"/>
    </row>
    <row r="89" spans="1:68" ht="27" customHeight="1" thickBot="1" x14ac:dyDescent="0.25">
      <c r="A89" s="578"/>
      <c r="B89" s="1370"/>
      <c r="C89" s="1371"/>
      <c r="D89" s="1371"/>
      <c r="E89" s="1371"/>
      <c r="F89" s="1371"/>
      <c r="G89" s="1371"/>
      <c r="H89" s="1371"/>
      <c r="I89" s="1371"/>
      <c r="J89" s="1371"/>
      <c r="K89" s="1371"/>
      <c r="L89" s="1373"/>
      <c r="M89" s="1373"/>
      <c r="N89" s="1373"/>
      <c r="O89" s="1373"/>
      <c r="P89" s="1373"/>
      <c r="Q89" s="1373"/>
      <c r="R89" s="1371"/>
      <c r="S89" s="1371"/>
      <c r="T89" s="1371"/>
      <c r="U89" s="1371"/>
      <c r="V89" s="1371"/>
      <c r="W89" s="1371"/>
      <c r="X89" s="1371"/>
      <c r="Y89" s="1371"/>
      <c r="Z89" s="1371"/>
      <c r="AA89" s="1371"/>
      <c r="AB89" s="1371"/>
      <c r="AC89" s="1371"/>
      <c r="AD89" s="1371"/>
      <c r="AE89" s="1371"/>
      <c r="AF89" s="1371"/>
      <c r="AG89" s="1371"/>
      <c r="AH89" s="1371"/>
      <c r="AI89" s="1371"/>
      <c r="AJ89" s="1371"/>
      <c r="AK89" s="1371"/>
      <c r="AL89" s="1371"/>
      <c r="AM89" s="1371"/>
      <c r="AN89" s="1371"/>
      <c r="AO89" s="1371"/>
      <c r="AP89" s="1371"/>
      <c r="AQ89" s="1371"/>
      <c r="AR89" s="1371"/>
      <c r="AS89" s="1371"/>
      <c r="AT89" s="1371"/>
      <c r="AU89" s="1371"/>
      <c r="AV89" s="1371"/>
      <c r="AW89" s="1371"/>
      <c r="AX89" s="1371"/>
      <c r="AY89" s="1371"/>
      <c r="AZ89" s="1371"/>
      <c r="BA89" s="1371"/>
      <c r="BB89" s="1371"/>
      <c r="BC89" s="1371"/>
      <c r="BD89" s="1376"/>
      <c r="BE89" s="577"/>
    </row>
    <row r="90" spans="1:68" ht="24" customHeight="1" x14ac:dyDescent="0.2">
      <c r="A90" s="578"/>
      <c r="B90" s="1060"/>
      <c r="C90" s="1450" t="s">
        <v>428</v>
      </c>
      <c r="D90" s="1451"/>
      <c r="E90" s="1451"/>
      <c r="F90" s="1451"/>
      <c r="G90" s="1451"/>
      <c r="H90" s="1452"/>
      <c r="I90" s="655"/>
      <c r="J90" s="656"/>
      <c r="K90" s="657"/>
      <c r="L90" s="1549" t="s">
        <v>598</v>
      </c>
      <c r="M90" s="1550"/>
      <c r="N90" s="1550"/>
      <c r="O90" s="1550"/>
      <c r="P90" s="1550"/>
      <c r="Q90" s="1551"/>
      <c r="R90" s="1549" t="s">
        <v>449</v>
      </c>
      <c r="S90" s="1555"/>
      <c r="T90" s="1555"/>
      <c r="U90" s="1555"/>
      <c r="V90" s="1555"/>
      <c r="W90" s="1555"/>
      <c r="X90" s="1555"/>
      <c r="Y90" s="1555"/>
      <c r="Z90" s="1556"/>
      <c r="AA90" s="1403" t="s">
        <v>418</v>
      </c>
      <c r="AB90" s="1403"/>
      <c r="AC90" s="1403"/>
      <c r="AD90" s="1403"/>
      <c r="AE90" s="1403"/>
      <c r="AF90" s="1403"/>
      <c r="AG90" s="1403"/>
      <c r="AH90" s="1403"/>
      <c r="AI90" s="1403"/>
      <c r="AJ90" s="1403"/>
      <c r="AK90" s="1403"/>
      <c r="AL90" s="1403"/>
      <c r="AM90" s="1400" t="s">
        <v>974</v>
      </c>
      <c r="AN90" s="1401"/>
      <c r="AO90" s="1401"/>
      <c r="AP90" s="1401"/>
      <c r="AQ90" s="1401"/>
      <c r="AR90" s="1401"/>
      <c r="AS90" s="1401"/>
      <c r="AT90" s="1401"/>
      <c r="AU90" s="1401"/>
      <c r="AV90" s="1401"/>
      <c r="AW90" s="1401"/>
      <c r="AX90" s="1401"/>
      <c r="AY90" s="1401"/>
      <c r="AZ90" s="1401"/>
      <c r="BA90" s="1402"/>
      <c r="BB90" s="1403"/>
      <c r="BC90" s="1403"/>
      <c r="BD90" s="1404"/>
      <c r="BE90" s="581"/>
      <c r="BH90" s="1433" t="s">
        <v>738</v>
      </c>
      <c r="BI90" s="1387"/>
      <c r="BJ90" s="1387"/>
      <c r="BK90" s="1387"/>
      <c r="BL90" s="1387"/>
      <c r="BM90" s="1387"/>
      <c r="BN90" s="1387"/>
      <c r="BO90" s="1387"/>
      <c r="BP90" s="1387"/>
    </row>
    <row r="91" spans="1:68" ht="24" customHeight="1" x14ac:dyDescent="0.2">
      <c r="A91" s="578"/>
      <c r="B91" s="1060"/>
      <c r="C91" s="1453"/>
      <c r="D91" s="1454"/>
      <c r="E91" s="1454"/>
      <c r="F91" s="1454"/>
      <c r="G91" s="1454"/>
      <c r="H91" s="1455"/>
      <c r="I91" s="646"/>
      <c r="J91" s="647"/>
      <c r="K91" s="648"/>
      <c r="L91" s="1386"/>
      <c r="M91" s="1433"/>
      <c r="N91" s="1433"/>
      <c r="O91" s="1433"/>
      <c r="P91" s="1433"/>
      <c r="Q91" s="1481"/>
      <c r="R91" s="1386"/>
      <c r="S91" s="1387"/>
      <c r="T91" s="1387"/>
      <c r="U91" s="1387"/>
      <c r="V91" s="1387"/>
      <c r="W91" s="1387"/>
      <c r="X91" s="1387"/>
      <c r="Y91" s="1387"/>
      <c r="Z91" s="1388"/>
      <c r="AA91" s="1356" t="s">
        <v>120</v>
      </c>
      <c r="AB91" s="1357"/>
      <c r="AC91" s="1357"/>
      <c r="AD91" s="1357"/>
      <c r="AE91" s="1357"/>
      <c r="AF91" s="1357"/>
      <c r="AG91" s="1357"/>
      <c r="AH91" s="1357"/>
      <c r="AI91" s="1357"/>
      <c r="AJ91" s="1357"/>
      <c r="AK91" s="1357"/>
      <c r="AL91" s="1358"/>
      <c r="AM91" s="1319" t="s">
        <v>439</v>
      </c>
      <c r="AN91" s="1320"/>
      <c r="AO91" s="1320"/>
      <c r="AP91" s="1320"/>
      <c r="AQ91" s="1320"/>
      <c r="AR91" s="1320"/>
      <c r="AS91" s="1320"/>
      <c r="AT91" s="1320"/>
      <c r="AU91" s="1320"/>
      <c r="AV91" s="1320"/>
      <c r="AW91" s="1320"/>
      <c r="AX91" s="1320"/>
      <c r="AY91" s="1320"/>
      <c r="AZ91" s="1320"/>
      <c r="BA91" s="1352"/>
      <c r="BB91" s="1362"/>
      <c r="BC91" s="1363"/>
      <c r="BD91" s="1364"/>
      <c r="BE91" s="577"/>
      <c r="BH91" s="1433"/>
      <c r="BI91" s="1387"/>
      <c r="BJ91" s="1387"/>
      <c r="BK91" s="1387"/>
      <c r="BL91" s="1387"/>
      <c r="BM91" s="1387"/>
      <c r="BN91" s="1387"/>
      <c r="BO91" s="1387"/>
      <c r="BP91" s="1387"/>
    </row>
    <row r="92" spans="1:68" ht="24" customHeight="1" x14ac:dyDescent="0.2">
      <c r="A92" s="578"/>
      <c r="B92" s="1060"/>
      <c r="C92" s="1453"/>
      <c r="D92" s="1454"/>
      <c r="E92" s="1454"/>
      <c r="F92" s="1454"/>
      <c r="G92" s="1454"/>
      <c r="H92" s="1455"/>
      <c r="I92" s="658"/>
      <c r="J92" s="659"/>
      <c r="K92" s="660"/>
      <c r="L92" s="1386"/>
      <c r="M92" s="1433"/>
      <c r="N92" s="1433"/>
      <c r="O92" s="1433"/>
      <c r="P92" s="1433"/>
      <c r="Q92" s="1481"/>
      <c r="R92" s="1386"/>
      <c r="S92" s="1387"/>
      <c r="T92" s="1387"/>
      <c r="U92" s="1387"/>
      <c r="V92" s="1387"/>
      <c r="W92" s="1387"/>
      <c r="X92" s="1387"/>
      <c r="Y92" s="1387"/>
      <c r="Z92" s="1388"/>
      <c r="AA92" s="1362" t="s">
        <v>476</v>
      </c>
      <c r="AB92" s="1434"/>
      <c r="AC92" s="1434"/>
      <c r="AD92" s="1434"/>
      <c r="AE92" s="1434"/>
      <c r="AF92" s="1434"/>
      <c r="AG92" s="1434"/>
      <c r="AH92" s="1434"/>
      <c r="AI92" s="1434"/>
      <c r="AJ92" s="1434"/>
      <c r="AK92" s="1434"/>
      <c r="AL92" s="1435"/>
      <c r="AM92" s="1319" t="s">
        <v>50</v>
      </c>
      <c r="AN92" s="1320"/>
      <c r="AO92" s="1320"/>
      <c r="AP92" s="1320"/>
      <c r="AQ92" s="1320"/>
      <c r="AR92" s="1320"/>
      <c r="AS92" s="1320"/>
      <c r="AT92" s="1320"/>
      <c r="AU92" s="1320"/>
      <c r="AV92" s="1320"/>
      <c r="AW92" s="1320"/>
      <c r="AX92" s="1320"/>
      <c r="AY92" s="1320"/>
      <c r="AZ92" s="1320"/>
      <c r="BA92" s="1352"/>
      <c r="BB92" s="1362"/>
      <c r="BC92" s="1434"/>
      <c r="BD92" s="1436"/>
      <c r="BE92" s="581"/>
      <c r="BH92" s="1433"/>
      <c r="BI92" s="1387"/>
      <c r="BJ92" s="1387"/>
      <c r="BK92" s="1387"/>
      <c r="BL92" s="1387"/>
      <c r="BM92" s="1387"/>
      <c r="BN92" s="1387"/>
      <c r="BO92" s="1387"/>
      <c r="BP92" s="1387"/>
    </row>
    <row r="93" spans="1:68" ht="24" customHeight="1" x14ac:dyDescent="0.2">
      <c r="A93" s="578"/>
      <c r="B93" s="1060"/>
      <c r="C93" s="1453"/>
      <c r="D93" s="1454"/>
      <c r="E93" s="1454"/>
      <c r="F93" s="1454"/>
      <c r="G93" s="1454"/>
      <c r="H93" s="1455"/>
      <c r="I93" s="658"/>
      <c r="J93" s="659"/>
      <c r="K93" s="660"/>
      <c r="L93" s="1386"/>
      <c r="M93" s="1433"/>
      <c r="N93" s="1433"/>
      <c r="O93" s="1433"/>
      <c r="P93" s="1433"/>
      <c r="Q93" s="1481"/>
      <c r="R93" s="1386"/>
      <c r="S93" s="1387"/>
      <c r="T93" s="1387"/>
      <c r="U93" s="1387"/>
      <c r="V93" s="1387"/>
      <c r="W93" s="1387"/>
      <c r="X93" s="1387"/>
      <c r="Y93" s="1387"/>
      <c r="Z93" s="1388"/>
      <c r="AA93" s="1362" t="s">
        <v>419</v>
      </c>
      <c r="AB93" s="1434"/>
      <c r="AC93" s="1434"/>
      <c r="AD93" s="1434"/>
      <c r="AE93" s="1434"/>
      <c r="AF93" s="1434"/>
      <c r="AG93" s="1434"/>
      <c r="AH93" s="1434"/>
      <c r="AI93" s="1434"/>
      <c r="AJ93" s="1434"/>
      <c r="AK93" s="1434"/>
      <c r="AL93" s="1435"/>
      <c r="AM93" s="1319" t="s">
        <v>50</v>
      </c>
      <c r="AN93" s="1320"/>
      <c r="AO93" s="1320"/>
      <c r="AP93" s="1320"/>
      <c r="AQ93" s="1320"/>
      <c r="AR93" s="1320"/>
      <c r="AS93" s="1320"/>
      <c r="AT93" s="1320"/>
      <c r="AU93" s="1320"/>
      <c r="AV93" s="1320"/>
      <c r="AW93" s="1320"/>
      <c r="AX93" s="1320"/>
      <c r="AY93" s="1320"/>
      <c r="AZ93" s="1320"/>
      <c r="BA93" s="1352"/>
      <c r="BB93" s="1362"/>
      <c r="BC93" s="1434"/>
      <c r="BD93" s="1436"/>
      <c r="BE93" s="581"/>
      <c r="BH93" s="1433"/>
      <c r="BI93" s="1387"/>
      <c r="BJ93" s="1387"/>
      <c r="BK93" s="1387"/>
      <c r="BL93" s="1387"/>
      <c r="BM93" s="1387"/>
      <c r="BN93" s="1387"/>
      <c r="BO93" s="1387"/>
      <c r="BP93" s="1387"/>
    </row>
    <row r="94" spans="1:68" ht="24" customHeight="1" x14ac:dyDescent="0.2">
      <c r="A94" s="578"/>
      <c r="B94" s="1060"/>
      <c r="C94" s="1453"/>
      <c r="D94" s="1454"/>
      <c r="E94" s="1454"/>
      <c r="F94" s="1454"/>
      <c r="G94" s="1454"/>
      <c r="H94" s="1455"/>
      <c r="I94" s="658"/>
      <c r="J94" s="659"/>
      <c r="K94" s="660"/>
      <c r="L94" s="1386"/>
      <c r="M94" s="1433"/>
      <c r="N94" s="1433"/>
      <c r="O94" s="1433"/>
      <c r="P94" s="1433"/>
      <c r="Q94" s="1481"/>
      <c r="R94" s="1386"/>
      <c r="S94" s="1387"/>
      <c r="T94" s="1387"/>
      <c r="U94" s="1387"/>
      <c r="V94" s="1387"/>
      <c r="W94" s="1387"/>
      <c r="X94" s="1387"/>
      <c r="Y94" s="1387"/>
      <c r="Z94" s="1388"/>
      <c r="AA94" s="1360" t="s">
        <v>423</v>
      </c>
      <c r="AB94" s="1360"/>
      <c r="AC94" s="1360"/>
      <c r="AD94" s="1360"/>
      <c r="AE94" s="1360"/>
      <c r="AF94" s="1360"/>
      <c r="AG94" s="1360"/>
      <c r="AH94" s="1360"/>
      <c r="AI94" s="1360"/>
      <c r="AJ94" s="1360"/>
      <c r="AK94" s="1360"/>
      <c r="AL94" s="1360"/>
      <c r="AM94" s="1319" t="s">
        <v>974</v>
      </c>
      <c r="AN94" s="1320"/>
      <c r="AO94" s="1320"/>
      <c r="AP94" s="1320"/>
      <c r="AQ94" s="1320"/>
      <c r="AR94" s="1320"/>
      <c r="AS94" s="1320"/>
      <c r="AT94" s="1320"/>
      <c r="AU94" s="1320"/>
      <c r="AV94" s="1320"/>
      <c r="AW94" s="1320"/>
      <c r="AX94" s="1320"/>
      <c r="AY94" s="1320"/>
      <c r="AZ94" s="1320"/>
      <c r="BA94" s="1352"/>
      <c r="BB94" s="1360"/>
      <c r="BC94" s="1360"/>
      <c r="BD94" s="1361"/>
      <c r="BE94" s="581"/>
      <c r="BH94" s="1433"/>
      <c r="BI94" s="1387"/>
      <c r="BJ94" s="1387"/>
      <c r="BK94" s="1387"/>
      <c r="BL94" s="1387"/>
      <c r="BM94" s="1387"/>
      <c r="BN94" s="1387"/>
      <c r="BO94" s="1387"/>
      <c r="BP94" s="1387"/>
    </row>
    <row r="95" spans="1:68" ht="24" customHeight="1" x14ac:dyDescent="0.2">
      <c r="A95" s="578"/>
      <c r="B95" s="1060"/>
      <c r="C95" s="1453"/>
      <c r="D95" s="1454"/>
      <c r="E95" s="1454"/>
      <c r="F95" s="1454"/>
      <c r="G95" s="1454"/>
      <c r="H95" s="1455"/>
      <c r="I95" s="658"/>
      <c r="J95" s="659"/>
      <c r="K95" s="660"/>
      <c r="L95" s="1386"/>
      <c r="M95" s="1433"/>
      <c r="N95" s="1433"/>
      <c r="O95" s="1433"/>
      <c r="P95" s="1433"/>
      <c r="Q95" s="1481"/>
      <c r="R95" s="1386"/>
      <c r="S95" s="1387"/>
      <c r="T95" s="1387"/>
      <c r="U95" s="1387"/>
      <c r="V95" s="1387"/>
      <c r="W95" s="1387"/>
      <c r="X95" s="1387"/>
      <c r="Y95" s="1387"/>
      <c r="Z95" s="1388"/>
      <c r="AA95" s="1569" t="s">
        <v>429</v>
      </c>
      <c r="AB95" s="1570"/>
      <c r="AC95" s="1570"/>
      <c r="AD95" s="1570"/>
      <c r="AE95" s="1570"/>
      <c r="AF95" s="1570"/>
      <c r="AG95" s="1570"/>
      <c r="AH95" s="1570"/>
      <c r="AI95" s="1570"/>
      <c r="AJ95" s="1570"/>
      <c r="AK95" s="1570"/>
      <c r="AL95" s="1571"/>
      <c r="AM95" s="1319" t="s">
        <v>291</v>
      </c>
      <c r="AN95" s="1320"/>
      <c r="AO95" s="1320"/>
      <c r="AP95" s="1320"/>
      <c r="AQ95" s="1320"/>
      <c r="AR95" s="1320"/>
      <c r="AS95" s="1320"/>
      <c r="AT95" s="1320"/>
      <c r="AU95" s="1320"/>
      <c r="AV95" s="1320"/>
      <c r="AW95" s="1320"/>
      <c r="AX95" s="1320"/>
      <c r="AY95" s="1320"/>
      <c r="AZ95" s="1320"/>
      <c r="BA95" s="1352"/>
      <c r="BB95" s="1539"/>
      <c r="BC95" s="1539"/>
      <c r="BD95" s="1540"/>
      <c r="BE95" s="581"/>
      <c r="BH95" s="1433"/>
      <c r="BI95" s="1387"/>
      <c r="BJ95" s="1387"/>
      <c r="BK95" s="1387"/>
      <c r="BL95" s="1387"/>
      <c r="BM95" s="1387"/>
      <c r="BN95" s="1387"/>
      <c r="BO95" s="1387"/>
      <c r="BP95" s="1387"/>
    </row>
    <row r="96" spans="1:68" ht="24" customHeight="1" x14ac:dyDescent="0.2">
      <c r="A96" s="578"/>
      <c r="B96" s="1060"/>
      <c r="C96" s="1453"/>
      <c r="D96" s="1454"/>
      <c r="E96" s="1454"/>
      <c r="F96" s="1454"/>
      <c r="G96" s="1454"/>
      <c r="H96" s="1455"/>
      <c r="I96" s="658"/>
      <c r="J96" s="659"/>
      <c r="K96" s="660"/>
      <c r="L96" s="1386"/>
      <c r="M96" s="1433"/>
      <c r="N96" s="1433"/>
      <c r="O96" s="1433"/>
      <c r="P96" s="1433"/>
      <c r="Q96" s="1481"/>
      <c r="R96" s="1386"/>
      <c r="S96" s="1387"/>
      <c r="T96" s="1387"/>
      <c r="U96" s="1387"/>
      <c r="V96" s="1387"/>
      <c r="W96" s="1387"/>
      <c r="X96" s="1387"/>
      <c r="Y96" s="1387"/>
      <c r="Z96" s="1388"/>
      <c r="AA96" s="1360" t="s">
        <v>330</v>
      </c>
      <c r="AB96" s="1360"/>
      <c r="AC96" s="1360"/>
      <c r="AD96" s="1360"/>
      <c r="AE96" s="1360"/>
      <c r="AF96" s="1360"/>
      <c r="AG96" s="1360"/>
      <c r="AH96" s="1360"/>
      <c r="AI96" s="1360"/>
      <c r="AJ96" s="1360"/>
      <c r="AK96" s="1360"/>
      <c r="AL96" s="1360"/>
      <c r="AM96" s="1319" t="s">
        <v>50</v>
      </c>
      <c r="AN96" s="1320"/>
      <c r="AO96" s="1320"/>
      <c r="AP96" s="1320"/>
      <c r="AQ96" s="1320"/>
      <c r="AR96" s="1320"/>
      <c r="AS96" s="1320"/>
      <c r="AT96" s="1320"/>
      <c r="AU96" s="1320"/>
      <c r="AV96" s="1320"/>
      <c r="AW96" s="1320"/>
      <c r="AX96" s="1320"/>
      <c r="AY96" s="1320"/>
      <c r="AZ96" s="1320"/>
      <c r="BA96" s="1352"/>
      <c r="BB96" s="1360"/>
      <c r="BC96" s="1360"/>
      <c r="BD96" s="1361"/>
      <c r="BE96" s="581"/>
      <c r="BH96" s="1433"/>
      <c r="BI96" s="1387"/>
      <c r="BJ96" s="1387"/>
      <c r="BK96" s="1387"/>
      <c r="BL96" s="1387"/>
      <c r="BM96" s="1387"/>
      <c r="BN96" s="1387"/>
      <c r="BO96" s="1387"/>
      <c r="BP96" s="1387"/>
    </row>
    <row r="97" spans="1:68" ht="24" customHeight="1" x14ac:dyDescent="0.2">
      <c r="A97" s="578"/>
      <c r="B97" s="1060"/>
      <c r="C97" s="1453"/>
      <c r="D97" s="1454"/>
      <c r="E97" s="1454"/>
      <c r="F97" s="1454"/>
      <c r="G97" s="1454"/>
      <c r="H97" s="1455"/>
      <c r="I97" s="658"/>
      <c r="J97" s="659"/>
      <c r="K97" s="660"/>
      <c r="L97" s="1386"/>
      <c r="M97" s="1433"/>
      <c r="N97" s="1433"/>
      <c r="O97" s="1433"/>
      <c r="P97" s="1433"/>
      <c r="Q97" s="1481"/>
      <c r="R97" s="1386"/>
      <c r="S97" s="1387"/>
      <c r="T97" s="1387"/>
      <c r="U97" s="1387"/>
      <c r="V97" s="1387"/>
      <c r="W97" s="1387"/>
      <c r="X97" s="1387"/>
      <c r="Y97" s="1387"/>
      <c r="Z97" s="1388"/>
      <c r="AA97" s="1360" t="s">
        <v>919</v>
      </c>
      <c r="AB97" s="1360"/>
      <c r="AC97" s="1360"/>
      <c r="AD97" s="1360"/>
      <c r="AE97" s="1360"/>
      <c r="AF97" s="1360"/>
      <c r="AG97" s="1360"/>
      <c r="AH97" s="1360"/>
      <c r="AI97" s="1360"/>
      <c r="AJ97" s="1360"/>
      <c r="AK97" s="1360"/>
      <c r="AL97" s="1360"/>
      <c r="AM97" s="1319" t="s">
        <v>50</v>
      </c>
      <c r="AN97" s="1320"/>
      <c r="AO97" s="1320"/>
      <c r="AP97" s="1320"/>
      <c r="AQ97" s="1320"/>
      <c r="AR97" s="1320"/>
      <c r="AS97" s="1320"/>
      <c r="AT97" s="1320"/>
      <c r="AU97" s="1320"/>
      <c r="AV97" s="1320"/>
      <c r="AW97" s="1320"/>
      <c r="AX97" s="1320"/>
      <c r="AY97" s="1320"/>
      <c r="AZ97" s="1320"/>
      <c r="BA97" s="1352"/>
      <c r="BB97" s="1360"/>
      <c r="BC97" s="1360"/>
      <c r="BD97" s="1361"/>
      <c r="BE97" s="581"/>
      <c r="BH97" s="1433"/>
      <c r="BI97" s="1387"/>
      <c r="BJ97" s="1387"/>
      <c r="BK97" s="1387"/>
      <c r="BL97" s="1387"/>
      <c r="BM97" s="1387"/>
      <c r="BN97" s="1387"/>
      <c r="BO97" s="1387"/>
      <c r="BP97" s="1387"/>
    </row>
    <row r="98" spans="1:68" ht="24" customHeight="1" x14ac:dyDescent="0.2">
      <c r="A98" s="578"/>
      <c r="B98" s="1060"/>
      <c r="C98" s="1453"/>
      <c r="D98" s="1454"/>
      <c r="E98" s="1454"/>
      <c r="F98" s="1454"/>
      <c r="G98" s="1454"/>
      <c r="H98" s="1455"/>
      <c r="I98" s="1344" t="s">
        <v>286</v>
      </c>
      <c r="J98" s="1405"/>
      <c r="K98" s="1366"/>
      <c r="L98" s="1552"/>
      <c r="M98" s="1553"/>
      <c r="N98" s="1553"/>
      <c r="O98" s="1553"/>
      <c r="P98" s="1553"/>
      <c r="Q98" s="1554"/>
      <c r="R98" s="1386"/>
      <c r="S98" s="1387"/>
      <c r="T98" s="1387"/>
      <c r="U98" s="1387"/>
      <c r="V98" s="1387"/>
      <c r="W98" s="1387"/>
      <c r="X98" s="1387"/>
      <c r="Y98" s="1387"/>
      <c r="Z98" s="1388"/>
      <c r="AA98" s="1360" t="s">
        <v>920</v>
      </c>
      <c r="AB98" s="1360"/>
      <c r="AC98" s="1360"/>
      <c r="AD98" s="1360"/>
      <c r="AE98" s="1360"/>
      <c r="AF98" s="1360"/>
      <c r="AG98" s="1360"/>
      <c r="AH98" s="1360"/>
      <c r="AI98" s="1360"/>
      <c r="AJ98" s="1360"/>
      <c r="AK98" s="1360"/>
      <c r="AL98" s="1360"/>
      <c r="AM98" s="1319" t="s">
        <v>974</v>
      </c>
      <c r="AN98" s="1320"/>
      <c r="AO98" s="1320"/>
      <c r="AP98" s="1320"/>
      <c r="AQ98" s="1320"/>
      <c r="AR98" s="1320"/>
      <c r="AS98" s="1320"/>
      <c r="AT98" s="1320"/>
      <c r="AU98" s="1320"/>
      <c r="AV98" s="1320"/>
      <c r="AW98" s="1320"/>
      <c r="AX98" s="1320"/>
      <c r="AY98" s="1320"/>
      <c r="AZ98" s="1320"/>
      <c r="BA98" s="1352"/>
      <c r="BB98" s="1539"/>
      <c r="BC98" s="1539"/>
      <c r="BD98" s="1540"/>
      <c r="BE98" s="581"/>
      <c r="BH98" s="1433"/>
      <c r="BI98" s="1387"/>
      <c r="BJ98" s="1387"/>
      <c r="BK98" s="1387"/>
      <c r="BL98" s="1387"/>
      <c r="BM98" s="1387"/>
      <c r="BN98" s="1387"/>
      <c r="BO98" s="1387"/>
      <c r="BP98" s="1387"/>
    </row>
    <row r="99" spans="1:68" ht="24" customHeight="1" x14ac:dyDescent="0.2">
      <c r="A99" s="578"/>
      <c r="B99" s="1060"/>
      <c r="C99" s="1453"/>
      <c r="D99" s="1454"/>
      <c r="E99" s="1454"/>
      <c r="F99" s="1454"/>
      <c r="G99" s="1454"/>
      <c r="H99" s="1455"/>
      <c r="I99" s="1344"/>
      <c r="J99" s="1365"/>
      <c r="K99" s="1366"/>
      <c r="L99" s="1386" t="s">
        <v>977</v>
      </c>
      <c r="M99" s="1387"/>
      <c r="N99" s="1387"/>
      <c r="O99" s="1387"/>
      <c r="P99" s="1387"/>
      <c r="Q99" s="1388"/>
      <c r="R99" s="1386"/>
      <c r="S99" s="1387"/>
      <c r="T99" s="1387"/>
      <c r="U99" s="1387"/>
      <c r="V99" s="1387"/>
      <c r="W99" s="1387"/>
      <c r="X99" s="1387"/>
      <c r="Y99" s="1387"/>
      <c r="Z99" s="1388"/>
      <c r="AA99" s="1362" t="s">
        <v>427</v>
      </c>
      <c r="AB99" s="1434"/>
      <c r="AC99" s="1434"/>
      <c r="AD99" s="1434"/>
      <c r="AE99" s="1434"/>
      <c r="AF99" s="1434"/>
      <c r="AG99" s="1434"/>
      <c r="AH99" s="1434"/>
      <c r="AI99" s="1434"/>
      <c r="AJ99" s="1434"/>
      <c r="AK99" s="1434"/>
      <c r="AL99" s="1435"/>
      <c r="AM99" s="1319" t="s">
        <v>223</v>
      </c>
      <c r="AN99" s="1320"/>
      <c r="AO99" s="1320"/>
      <c r="AP99" s="1320"/>
      <c r="AQ99" s="1320"/>
      <c r="AR99" s="1320"/>
      <c r="AS99" s="1320"/>
      <c r="AT99" s="1320"/>
      <c r="AU99" s="1320"/>
      <c r="AV99" s="1320"/>
      <c r="AW99" s="1320"/>
      <c r="AX99" s="1320"/>
      <c r="AY99" s="1320"/>
      <c r="AZ99" s="1320"/>
      <c r="BA99" s="1352"/>
      <c r="BB99" s="1332"/>
      <c r="BC99" s="1333"/>
      <c r="BD99" s="1335"/>
      <c r="BE99" s="581"/>
      <c r="BH99" s="1433"/>
      <c r="BI99" s="1387"/>
      <c r="BJ99" s="1387"/>
      <c r="BK99" s="1387"/>
      <c r="BL99" s="1387"/>
      <c r="BM99" s="1387"/>
      <c r="BN99" s="1387"/>
      <c r="BO99" s="1387"/>
      <c r="BP99" s="1387"/>
    </row>
    <row r="100" spans="1:68" ht="24" customHeight="1" x14ac:dyDescent="0.2">
      <c r="A100" s="578"/>
      <c r="B100" s="1060"/>
      <c r="C100" s="1453"/>
      <c r="D100" s="1454"/>
      <c r="E100" s="1454"/>
      <c r="F100" s="1454"/>
      <c r="G100" s="1454"/>
      <c r="H100" s="1455"/>
      <c r="I100" s="1344" t="s">
        <v>554</v>
      </c>
      <c r="J100" s="1365"/>
      <c r="K100" s="1366"/>
      <c r="L100" s="1389"/>
      <c r="M100" s="1387"/>
      <c r="N100" s="1387"/>
      <c r="O100" s="1387"/>
      <c r="P100" s="1387"/>
      <c r="Q100" s="1388"/>
      <c r="R100" s="1386"/>
      <c r="S100" s="1387"/>
      <c r="T100" s="1387"/>
      <c r="U100" s="1387"/>
      <c r="V100" s="1387"/>
      <c r="W100" s="1387"/>
      <c r="X100" s="1387"/>
      <c r="Y100" s="1387"/>
      <c r="Z100" s="1387"/>
      <c r="AA100" s="1356" t="s">
        <v>477</v>
      </c>
      <c r="AB100" s="1541"/>
      <c r="AC100" s="1541"/>
      <c r="AD100" s="1541"/>
      <c r="AE100" s="1541"/>
      <c r="AF100" s="1541"/>
      <c r="AG100" s="1541"/>
      <c r="AH100" s="1541"/>
      <c r="AI100" s="1541"/>
      <c r="AJ100" s="1541"/>
      <c r="AK100" s="1541"/>
      <c r="AL100" s="1542"/>
      <c r="AM100" s="1319" t="s">
        <v>223</v>
      </c>
      <c r="AN100" s="1320"/>
      <c r="AO100" s="1320"/>
      <c r="AP100" s="1320"/>
      <c r="AQ100" s="1320"/>
      <c r="AR100" s="1320"/>
      <c r="AS100" s="1320"/>
      <c r="AT100" s="1320"/>
      <c r="AU100" s="1320"/>
      <c r="AV100" s="1320"/>
      <c r="AW100" s="1320"/>
      <c r="AX100" s="1320"/>
      <c r="AY100" s="1320"/>
      <c r="AZ100" s="1320"/>
      <c r="BA100" s="1352"/>
      <c r="BB100" s="1579"/>
      <c r="BC100" s="1580"/>
      <c r="BD100" s="1581"/>
      <c r="BH100" s="1433"/>
      <c r="BI100" s="1387"/>
      <c r="BJ100" s="1387"/>
      <c r="BK100" s="1387"/>
      <c r="BL100" s="1387"/>
      <c r="BM100" s="1387"/>
      <c r="BN100" s="1387"/>
      <c r="BO100" s="1387"/>
      <c r="BP100" s="1387"/>
    </row>
    <row r="101" spans="1:68" ht="21.6" customHeight="1" x14ac:dyDescent="0.2">
      <c r="A101" s="578"/>
      <c r="B101" s="1060"/>
      <c r="C101" s="1453"/>
      <c r="D101" s="1454"/>
      <c r="E101" s="1454"/>
      <c r="F101" s="1454"/>
      <c r="G101" s="1454"/>
      <c r="H101" s="1455"/>
      <c r="I101" s="1560" t="s">
        <v>555</v>
      </c>
      <c r="J101" s="1561"/>
      <c r="K101" s="1562"/>
      <c r="L101" s="1389"/>
      <c r="M101" s="1387"/>
      <c r="N101" s="1387"/>
      <c r="O101" s="1387"/>
      <c r="P101" s="1387"/>
      <c r="Q101" s="1388"/>
      <c r="R101" s="1386"/>
      <c r="S101" s="1387"/>
      <c r="T101" s="1387"/>
      <c r="U101" s="1387"/>
      <c r="V101" s="1387"/>
      <c r="W101" s="1387"/>
      <c r="X101" s="1387"/>
      <c r="Y101" s="1387"/>
      <c r="Z101" s="1387"/>
      <c r="AA101" s="1437"/>
      <c r="AB101" s="1438"/>
      <c r="AC101" s="1438"/>
      <c r="AD101" s="1438"/>
      <c r="AE101" s="1438"/>
      <c r="AF101" s="1438"/>
      <c r="AG101" s="1438"/>
      <c r="AH101" s="1438"/>
      <c r="AI101" s="1438"/>
      <c r="AJ101" s="1438"/>
      <c r="AK101" s="1438"/>
      <c r="AL101" s="1438"/>
      <c r="AM101" s="1438"/>
      <c r="AN101" s="1438"/>
      <c r="AO101" s="1438"/>
      <c r="AP101" s="1438"/>
      <c r="AQ101" s="1438"/>
      <c r="AR101" s="1438"/>
      <c r="AS101" s="1438"/>
      <c r="AT101" s="1438"/>
      <c r="AU101" s="1438"/>
      <c r="AV101" s="1438"/>
      <c r="AW101" s="1438"/>
      <c r="AX101" s="1438"/>
      <c r="AY101" s="1438"/>
      <c r="AZ101" s="1438"/>
      <c r="BA101" s="1439"/>
      <c r="BB101" s="590"/>
      <c r="BC101" s="589"/>
      <c r="BD101" s="588"/>
      <c r="BH101" s="1433"/>
      <c r="BI101" s="1387"/>
      <c r="BJ101" s="1387"/>
      <c r="BK101" s="1387"/>
      <c r="BL101" s="1387"/>
      <c r="BM101" s="1387"/>
      <c r="BN101" s="1387"/>
      <c r="BO101" s="1387"/>
      <c r="BP101" s="1387"/>
    </row>
    <row r="102" spans="1:68" ht="21.6" customHeight="1" x14ac:dyDescent="0.2">
      <c r="A102" s="578"/>
      <c r="B102" s="1060"/>
      <c r="C102" s="1453"/>
      <c r="D102" s="1454"/>
      <c r="E102" s="1454"/>
      <c r="F102" s="1454"/>
      <c r="G102" s="1454"/>
      <c r="H102" s="1455"/>
      <c r="I102" s="1563"/>
      <c r="J102" s="1561"/>
      <c r="K102" s="1562"/>
      <c r="L102" s="1389"/>
      <c r="M102" s="1387"/>
      <c r="N102" s="1387"/>
      <c r="O102" s="1387"/>
      <c r="P102" s="1387"/>
      <c r="Q102" s="1388"/>
      <c r="R102" s="1386"/>
      <c r="S102" s="1387"/>
      <c r="T102" s="1387"/>
      <c r="U102" s="1387"/>
      <c r="V102" s="1387"/>
      <c r="W102" s="1387"/>
      <c r="X102" s="1387"/>
      <c r="Y102" s="1387"/>
      <c r="Z102" s="1387"/>
      <c r="AA102" s="1440"/>
      <c r="AB102" s="1441"/>
      <c r="AC102" s="1441"/>
      <c r="AD102" s="1441"/>
      <c r="AE102" s="1441"/>
      <c r="AF102" s="1441"/>
      <c r="AG102" s="1441"/>
      <c r="AH102" s="1441"/>
      <c r="AI102" s="1441"/>
      <c r="AJ102" s="1441"/>
      <c r="AK102" s="1441"/>
      <c r="AL102" s="1441"/>
      <c r="AM102" s="1441"/>
      <c r="AN102" s="1441"/>
      <c r="AO102" s="1441"/>
      <c r="AP102" s="1441"/>
      <c r="AQ102" s="1441"/>
      <c r="AR102" s="1441"/>
      <c r="AS102" s="1441"/>
      <c r="AT102" s="1441"/>
      <c r="AU102" s="1441"/>
      <c r="AV102" s="1441"/>
      <c r="AW102" s="1441"/>
      <c r="AX102" s="1441"/>
      <c r="AY102" s="1441"/>
      <c r="AZ102" s="1441"/>
      <c r="BA102" s="1442"/>
      <c r="BB102" s="590"/>
      <c r="BC102" s="589"/>
      <c r="BD102" s="588"/>
      <c r="BH102" s="1433"/>
      <c r="BI102" s="1387"/>
      <c r="BJ102" s="1387"/>
      <c r="BK102" s="1387"/>
      <c r="BL102" s="1387"/>
      <c r="BM102" s="1387"/>
      <c r="BN102" s="1387"/>
      <c r="BO102" s="1387"/>
      <c r="BP102" s="1387"/>
    </row>
    <row r="103" spans="1:68" ht="21.6" customHeight="1" x14ac:dyDescent="0.2">
      <c r="A103" s="578"/>
      <c r="B103" s="1060"/>
      <c r="C103" s="1453"/>
      <c r="D103" s="1454"/>
      <c r="E103" s="1454"/>
      <c r="F103" s="1454"/>
      <c r="G103" s="1454"/>
      <c r="H103" s="1455"/>
      <c r="I103" s="1563"/>
      <c r="J103" s="1561"/>
      <c r="K103" s="1562"/>
      <c r="L103" s="1389"/>
      <c r="M103" s="1387"/>
      <c r="N103" s="1387"/>
      <c r="O103" s="1387"/>
      <c r="P103" s="1387"/>
      <c r="Q103" s="1388"/>
      <c r="R103" s="1386"/>
      <c r="S103" s="1387"/>
      <c r="T103" s="1387"/>
      <c r="U103" s="1387"/>
      <c r="V103" s="1387"/>
      <c r="W103" s="1387"/>
      <c r="X103" s="1387"/>
      <c r="Y103" s="1387"/>
      <c r="Z103" s="1387"/>
      <c r="AA103" s="1440"/>
      <c r="AB103" s="1441"/>
      <c r="AC103" s="1441"/>
      <c r="AD103" s="1441"/>
      <c r="AE103" s="1441"/>
      <c r="AF103" s="1441"/>
      <c r="AG103" s="1441"/>
      <c r="AH103" s="1441"/>
      <c r="AI103" s="1441"/>
      <c r="AJ103" s="1441"/>
      <c r="AK103" s="1441"/>
      <c r="AL103" s="1441"/>
      <c r="AM103" s="1441"/>
      <c r="AN103" s="1441"/>
      <c r="AO103" s="1441"/>
      <c r="AP103" s="1441"/>
      <c r="AQ103" s="1441"/>
      <c r="AR103" s="1441"/>
      <c r="AS103" s="1441"/>
      <c r="AT103" s="1441"/>
      <c r="AU103" s="1441"/>
      <c r="AV103" s="1441"/>
      <c r="AW103" s="1441"/>
      <c r="AX103" s="1441"/>
      <c r="AY103" s="1441"/>
      <c r="AZ103" s="1441"/>
      <c r="BA103" s="1442"/>
      <c r="BB103" s="1040"/>
      <c r="BC103" s="1041"/>
      <c r="BD103" s="1042"/>
      <c r="BE103" s="581"/>
      <c r="BH103" s="1433"/>
      <c r="BI103" s="1387"/>
      <c r="BJ103" s="1387"/>
      <c r="BK103" s="1387"/>
      <c r="BL103" s="1387"/>
      <c r="BM103" s="1387"/>
      <c r="BN103" s="1387"/>
      <c r="BO103" s="1387"/>
      <c r="BP103" s="1387"/>
    </row>
    <row r="104" spans="1:68" ht="21.6" customHeight="1" x14ac:dyDescent="0.2">
      <c r="A104" s="578"/>
      <c r="B104" s="1060"/>
      <c r="C104" s="1453"/>
      <c r="D104" s="1454"/>
      <c r="E104" s="1454"/>
      <c r="F104" s="1454"/>
      <c r="G104" s="1454"/>
      <c r="H104" s="1455"/>
      <c r="I104" s="1563"/>
      <c r="J104" s="1561"/>
      <c r="K104" s="1562"/>
      <c r="L104" s="1389"/>
      <c r="M104" s="1387"/>
      <c r="N104" s="1387"/>
      <c r="O104" s="1387"/>
      <c r="P104" s="1387"/>
      <c r="Q104" s="1388"/>
      <c r="R104" s="1389"/>
      <c r="S104" s="1387"/>
      <c r="T104" s="1387"/>
      <c r="U104" s="1387"/>
      <c r="V104" s="1387"/>
      <c r="W104" s="1387"/>
      <c r="X104" s="1387"/>
      <c r="Y104" s="1387"/>
      <c r="Z104" s="1387"/>
      <c r="AA104" s="1440"/>
      <c r="AB104" s="1441"/>
      <c r="AC104" s="1441"/>
      <c r="AD104" s="1441"/>
      <c r="AE104" s="1441"/>
      <c r="AF104" s="1441"/>
      <c r="AG104" s="1441"/>
      <c r="AH104" s="1441"/>
      <c r="AI104" s="1441"/>
      <c r="AJ104" s="1441"/>
      <c r="AK104" s="1441"/>
      <c r="AL104" s="1441"/>
      <c r="AM104" s="1441"/>
      <c r="AN104" s="1441"/>
      <c r="AO104" s="1441"/>
      <c r="AP104" s="1441"/>
      <c r="AQ104" s="1441"/>
      <c r="AR104" s="1441"/>
      <c r="AS104" s="1441"/>
      <c r="AT104" s="1441"/>
      <c r="AU104" s="1441"/>
      <c r="AV104" s="1441"/>
      <c r="AW104" s="1441"/>
      <c r="AX104" s="1441"/>
      <c r="AY104" s="1441"/>
      <c r="AZ104" s="1441"/>
      <c r="BA104" s="1442"/>
      <c r="BB104" s="1040"/>
      <c r="BC104" s="1041"/>
      <c r="BD104" s="1042"/>
      <c r="BE104" s="581"/>
      <c r="BH104" s="1387"/>
      <c r="BI104" s="1387"/>
      <c r="BJ104" s="1387"/>
      <c r="BK104" s="1387"/>
      <c r="BL104" s="1387"/>
      <c r="BM104" s="1387"/>
      <c r="BN104" s="1387"/>
      <c r="BO104" s="1387"/>
      <c r="BP104" s="1387"/>
    </row>
    <row r="105" spans="1:68" ht="21.6" customHeight="1" x14ac:dyDescent="0.2">
      <c r="A105" s="578"/>
      <c r="B105" s="1060"/>
      <c r="C105" s="1546"/>
      <c r="D105" s="1547"/>
      <c r="E105" s="1547"/>
      <c r="F105" s="1547"/>
      <c r="G105" s="1547"/>
      <c r="H105" s="1548"/>
      <c r="I105" s="1564"/>
      <c r="J105" s="1565"/>
      <c r="K105" s="1566"/>
      <c r="L105" s="1557"/>
      <c r="M105" s="1558"/>
      <c r="N105" s="1558"/>
      <c r="O105" s="1558"/>
      <c r="P105" s="1558"/>
      <c r="Q105" s="1559"/>
      <c r="R105" s="1557"/>
      <c r="S105" s="1558"/>
      <c r="T105" s="1558"/>
      <c r="U105" s="1558"/>
      <c r="V105" s="1558"/>
      <c r="W105" s="1558"/>
      <c r="X105" s="1558"/>
      <c r="Y105" s="1558"/>
      <c r="Z105" s="1558"/>
      <c r="AA105" s="1443"/>
      <c r="AB105" s="1444"/>
      <c r="AC105" s="1444"/>
      <c r="AD105" s="1444"/>
      <c r="AE105" s="1444"/>
      <c r="AF105" s="1444"/>
      <c r="AG105" s="1444"/>
      <c r="AH105" s="1444"/>
      <c r="AI105" s="1444"/>
      <c r="AJ105" s="1444"/>
      <c r="AK105" s="1444"/>
      <c r="AL105" s="1444"/>
      <c r="AM105" s="1444"/>
      <c r="AN105" s="1444"/>
      <c r="AO105" s="1444"/>
      <c r="AP105" s="1444"/>
      <c r="AQ105" s="1444"/>
      <c r="AR105" s="1444"/>
      <c r="AS105" s="1444"/>
      <c r="AT105" s="1444"/>
      <c r="AU105" s="1444"/>
      <c r="AV105" s="1444"/>
      <c r="AW105" s="1444"/>
      <c r="AX105" s="1444"/>
      <c r="AY105" s="1444"/>
      <c r="AZ105" s="1444"/>
      <c r="BA105" s="1445"/>
      <c r="BB105" s="1043"/>
      <c r="BC105" s="1044"/>
      <c r="BD105" s="1045"/>
      <c r="BE105" s="581"/>
      <c r="BH105" s="1387"/>
      <c r="BI105" s="1387"/>
      <c r="BJ105" s="1387"/>
      <c r="BK105" s="1387"/>
      <c r="BL105" s="1387"/>
      <c r="BM105" s="1387"/>
      <c r="BN105" s="1387"/>
      <c r="BO105" s="1387"/>
      <c r="BP105" s="1387"/>
    </row>
    <row r="106" spans="1:68" ht="23.4" customHeight="1" x14ac:dyDescent="0.2">
      <c r="A106" s="578"/>
      <c r="B106" s="1060"/>
      <c r="C106" s="1353"/>
      <c r="D106" s="1354"/>
      <c r="E106" s="1354"/>
      <c r="F106" s="1354"/>
      <c r="G106" s="1354"/>
      <c r="H106" s="1354"/>
      <c r="I106" s="1354"/>
      <c r="J106" s="1354"/>
      <c r="K106" s="1354"/>
      <c r="L106" s="1354"/>
      <c r="M106" s="1354"/>
      <c r="N106" s="1354"/>
      <c r="O106" s="1354"/>
      <c r="P106" s="1354"/>
      <c r="Q106" s="1355"/>
      <c r="R106" s="1356" t="s">
        <v>595</v>
      </c>
      <c r="S106" s="1357"/>
      <c r="T106" s="1357"/>
      <c r="U106" s="1357"/>
      <c r="V106" s="1357"/>
      <c r="W106" s="1357"/>
      <c r="X106" s="1357"/>
      <c r="Y106" s="1357"/>
      <c r="Z106" s="1357"/>
      <c r="AA106" s="1357"/>
      <c r="AB106" s="1357"/>
      <c r="AC106" s="1357"/>
      <c r="AD106" s="1357"/>
      <c r="AE106" s="1357"/>
      <c r="AF106" s="1357"/>
      <c r="AG106" s="1357"/>
      <c r="AH106" s="1357"/>
      <c r="AI106" s="1357"/>
      <c r="AJ106" s="1357"/>
      <c r="AK106" s="1357"/>
      <c r="AL106" s="1358"/>
      <c r="AM106" s="1319" t="s">
        <v>594</v>
      </c>
      <c r="AN106" s="1320"/>
      <c r="AO106" s="1320"/>
      <c r="AP106" s="1320"/>
      <c r="AQ106" s="1320"/>
      <c r="AR106" s="1320"/>
      <c r="AS106" s="1320"/>
      <c r="AT106" s="1320"/>
      <c r="AU106" s="1320"/>
      <c r="AV106" s="1320"/>
      <c r="AW106" s="1320"/>
      <c r="AX106" s="1320"/>
      <c r="AY106" s="1320"/>
      <c r="AZ106" s="1320"/>
      <c r="BA106" s="1352"/>
      <c r="BB106" s="1319"/>
      <c r="BC106" s="1320"/>
      <c r="BD106" s="1321"/>
      <c r="BE106" s="577"/>
      <c r="BI106" s="584"/>
    </row>
    <row r="107" spans="1:68" ht="23.4" customHeight="1" x14ac:dyDescent="0.2">
      <c r="A107" s="578"/>
      <c r="B107" s="1060"/>
      <c r="C107" s="1419"/>
      <c r="D107" s="1420"/>
      <c r="E107" s="1420"/>
      <c r="F107" s="1420"/>
      <c r="G107" s="1420"/>
      <c r="H107" s="1420"/>
      <c r="I107" s="1420"/>
      <c r="J107" s="1420"/>
      <c r="K107" s="1420"/>
      <c r="L107" s="1420"/>
      <c r="M107" s="1420"/>
      <c r="N107" s="1420"/>
      <c r="O107" s="1420"/>
      <c r="P107" s="1420"/>
      <c r="Q107" s="1421"/>
      <c r="R107" s="1430" t="s">
        <v>806</v>
      </c>
      <c r="S107" s="1431"/>
      <c r="T107" s="1431"/>
      <c r="U107" s="1431"/>
      <c r="V107" s="1431"/>
      <c r="W107" s="1431"/>
      <c r="X107" s="1431"/>
      <c r="Y107" s="1431"/>
      <c r="Z107" s="1431"/>
      <c r="AA107" s="1431"/>
      <c r="AB107" s="1431"/>
      <c r="AC107" s="1431"/>
      <c r="AD107" s="1431"/>
      <c r="AE107" s="1431"/>
      <c r="AF107" s="1431"/>
      <c r="AG107" s="1431"/>
      <c r="AH107" s="1431"/>
      <c r="AI107" s="1431"/>
      <c r="AJ107" s="1431"/>
      <c r="AK107" s="1431"/>
      <c r="AL107" s="1432"/>
      <c r="AM107" s="1425" t="s">
        <v>593</v>
      </c>
      <c r="AN107" s="1426"/>
      <c r="AO107" s="1426"/>
      <c r="AP107" s="1426"/>
      <c r="AQ107" s="1426"/>
      <c r="AR107" s="1426"/>
      <c r="AS107" s="1426"/>
      <c r="AT107" s="1426"/>
      <c r="AU107" s="1426"/>
      <c r="AV107" s="1426"/>
      <c r="AW107" s="1426"/>
      <c r="AX107" s="1426"/>
      <c r="AY107" s="1426"/>
      <c r="AZ107" s="1426"/>
      <c r="BA107" s="1427"/>
      <c r="BB107" s="1332"/>
      <c r="BC107" s="1333"/>
      <c r="BD107" s="1335"/>
      <c r="BE107" s="577"/>
      <c r="BI107" s="584"/>
    </row>
    <row r="108" spans="1:68" ht="23.4" customHeight="1" x14ac:dyDescent="0.2">
      <c r="A108" s="578"/>
      <c r="B108" s="1060"/>
      <c r="C108" s="1419"/>
      <c r="D108" s="1420"/>
      <c r="E108" s="1420"/>
      <c r="F108" s="1420"/>
      <c r="G108" s="1420"/>
      <c r="H108" s="1420"/>
      <c r="I108" s="1420"/>
      <c r="J108" s="1420"/>
      <c r="K108" s="1420"/>
      <c r="L108" s="1420"/>
      <c r="M108" s="1420"/>
      <c r="N108" s="1420"/>
      <c r="O108" s="1420"/>
      <c r="P108" s="1420"/>
      <c r="Q108" s="1421"/>
      <c r="R108" s="1428" t="s">
        <v>807</v>
      </c>
      <c r="S108" s="1329"/>
      <c r="T108" s="1329"/>
      <c r="U108" s="1329"/>
      <c r="V108" s="1329"/>
      <c r="W108" s="1329"/>
      <c r="X108" s="1329"/>
      <c r="Y108" s="1329"/>
      <c r="Z108" s="1329"/>
      <c r="AA108" s="1329"/>
      <c r="AB108" s="1329"/>
      <c r="AC108" s="1329"/>
      <c r="AD108" s="1329"/>
      <c r="AE108" s="1329"/>
      <c r="AF108" s="1329"/>
      <c r="AG108" s="1329"/>
      <c r="AH108" s="1329"/>
      <c r="AI108" s="1329"/>
      <c r="AJ108" s="1329"/>
      <c r="AK108" s="1329"/>
      <c r="AL108" s="1330"/>
      <c r="AM108" s="1422" t="s">
        <v>597</v>
      </c>
      <c r="AN108" s="1423"/>
      <c r="AO108" s="1423"/>
      <c r="AP108" s="1423"/>
      <c r="AQ108" s="1423"/>
      <c r="AR108" s="1423"/>
      <c r="AS108" s="1423"/>
      <c r="AT108" s="1423"/>
      <c r="AU108" s="1423"/>
      <c r="AV108" s="1423"/>
      <c r="AW108" s="1423"/>
      <c r="AX108" s="1423"/>
      <c r="AY108" s="1423"/>
      <c r="AZ108" s="1423"/>
      <c r="BA108" s="1429"/>
      <c r="BB108" s="1422"/>
      <c r="BC108" s="1423"/>
      <c r="BD108" s="1424"/>
      <c r="BE108" s="577"/>
      <c r="BI108" s="584"/>
    </row>
    <row r="109" spans="1:68" ht="30" customHeight="1" x14ac:dyDescent="0.2">
      <c r="A109" s="578"/>
      <c r="B109" s="1060"/>
      <c r="C109" s="1322" t="s">
        <v>924</v>
      </c>
      <c r="D109" s="1323"/>
      <c r="E109" s="1323"/>
      <c r="F109" s="1323"/>
      <c r="G109" s="1323"/>
      <c r="H109" s="1323"/>
      <c r="I109" s="1323"/>
      <c r="J109" s="1323"/>
      <c r="K109" s="1323"/>
      <c r="L109" s="1323"/>
      <c r="M109" s="1323"/>
      <c r="N109" s="1323"/>
      <c r="O109" s="1323"/>
      <c r="P109" s="1323"/>
      <c r="Q109" s="1324"/>
      <c r="R109" s="1331" t="s">
        <v>925</v>
      </c>
      <c r="S109" s="1323"/>
      <c r="T109" s="1323"/>
      <c r="U109" s="1323"/>
      <c r="V109" s="1323"/>
      <c r="W109" s="1323"/>
      <c r="X109" s="1323"/>
      <c r="Y109" s="1323"/>
      <c r="Z109" s="1323"/>
      <c r="AA109" s="1323"/>
      <c r="AB109" s="1323"/>
      <c r="AC109" s="1323"/>
      <c r="AD109" s="1323"/>
      <c r="AE109" s="1323"/>
      <c r="AF109" s="1323"/>
      <c r="AG109" s="1323"/>
      <c r="AH109" s="1323"/>
      <c r="AI109" s="1323"/>
      <c r="AJ109" s="1323"/>
      <c r="AK109" s="1323"/>
      <c r="AL109" s="1324"/>
      <c r="AM109" s="1332" t="s">
        <v>594</v>
      </c>
      <c r="AN109" s="1333"/>
      <c r="AO109" s="1333"/>
      <c r="AP109" s="1333"/>
      <c r="AQ109" s="1333"/>
      <c r="AR109" s="1333"/>
      <c r="AS109" s="1333"/>
      <c r="AT109" s="1333"/>
      <c r="AU109" s="1333"/>
      <c r="AV109" s="1333"/>
      <c r="AW109" s="1333"/>
      <c r="AX109" s="1333"/>
      <c r="AY109" s="1333"/>
      <c r="AZ109" s="1333"/>
      <c r="BA109" s="1334"/>
      <c r="BB109" s="1332"/>
      <c r="BC109" s="1333"/>
      <c r="BD109" s="1335"/>
      <c r="BE109" s="577"/>
      <c r="BI109" s="584"/>
    </row>
    <row r="110" spans="1:68" ht="30" customHeight="1" x14ac:dyDescent="0.2">
      <c r="A110" s="578"/>
      <c r="B110" s="1060"/>
      <c r="C110" s="1325"/>
      <c r="D110" s="1326"/>
      <c r="E110" s="1326"/>
      <c r="F110" s="1326"/>
      <c r="G110" s="1326"/>
      <c r="H110" s="1326"/>
      <c r="I110" s="1326"/>
      <c r="J110" s="1326"/>
      <c r="K110" s="1326"/>
      <c r="L110" s="1326"/>
      <c r="M110" s="1326"/>
      <c r="N110" s="1326"/>
      <c r="O110" s="1326"/>
      <c r="P110" s="1326"/>
      <c r="Q110" s="1327"/>
      <c r="R110" s="1336" t="s">
        <v>902</v>
      </c>
      <c r="S110" s="1337"/>
      <c r="T110" s="1337"/>
      <c r="U110" s="1337"/>
      <c r="V110" s="1337"/>
      <c r="W110" s="1337"/>
      <c r="X110" s="1337"/>
      <c r="Y110" s="1337"/>
      <c r="Z110" s="1337"/>
      <c r="AA110" s="1337"/>
      <c r="AB110" s="1337"/>
      <c r="AC110" s="1337"/>
      <c r="AD110" s="1337"/>
      <c r="AE110" s="1337"/>
      <c r="AF110" s="1337"/>
      <c r="AG110" s="1337"/>
      <c r="AH110" s="1337"/>
      <c r="AI110" s="1337"/>
      <c r="AJ110" s="1337"/>
      <c r="AK110" s="1337"/>
      <c r="AL110" s="1337"/>
      <c r="AM110" s="1338" t="s">
        <v>901</v>
      </c>
      <c r="AN110" s="1338"/>
      <c r="AO110" s="1338"/>
      <c r="AP110" s="1338"/>
      <c r="AQ110" s="1338"/>
      <c r="AR110" s="1338"/>
      <c r="AS110" s="1338"/>
      <c r="AT110" s="1338"/>
      <c r="AU110" s="1338"/>
      <c r="AV110" s="1338"/>
      <c r="AW110" s="1338"/>
      <c r="AX110" s="1338"/>
      <c r="AY110" s="1338"/>
      <c r="AZ110" s="1338"/>
      <c r="BA110" s="1338"/>
      <c r="BB110" s="894"/>
      <c r="BC110" s="895"/>
      <c r="BD110" s="896"/>
      <c r="BE110" s="577"/>
      <c r="BI110" s="584"/>
    </row>
    <row r="111" spans="1:68" ht="30" customHeight="1" x14ac:dyDescent="0.2">
      <c r="A111" s="578"/>
      <c r="B111" s="1060"/>
      <c r="C111" s="1328"/>
      <c r="D111" s="1329"/>
      <c r="E111" s="1329"/>
      <c r="F111" s="1329"/>
      <c r="G111" s="1329"/>
      <c r="H111" s="1329"/>
      <c r="I111" s="1329"/>
      <c r="J111" s="1329"/>
      <c r="K111" s="1329"/>
      <c r="L111" s="1329"/>
      <c r="M111" s="1329"/>
      <c r="N111" s="1329"/>
      <c r="O111" s="1329"/>
      <c r="P111" s="1329"/>
      <c r="Q111" s="1330"/>
      <c r="R111" s="1339" t="s">
        <v>903</v>
      </c>
      <c r="S111" s="1339"/>
      <c r="T111" s="1339"/>
      <c r="U111" s="1339"/>
      <c r="V111" s="1339"/>
      <c r="W111" s="1339"/>
      <c r="X111" s="1339"/>
      <c r="Y111" s="1339"/>
      <c r="Z111" s="1339"/>
      <c r="AA111" s="1339"/>
      <c r="AB111" s="1339"/>
      <c r="AC111" s="1339"/>
      <c r="AD111" s="1339"/>
      <c r="AE111" s="1339"/>
      <c r="AF111" s="1339"/>
      <c r="AG111" s="1339"/>
      <c r="AH111" s="1339"/>
      <c r="AI111" s="1339"/>
      <c r="AJ111" s="1339"/>
      <c r="AK111" s="1339"/>
      <c r="AL111" s="1339"/>
      <c r="AM111" s="1340" t="s">
        <v>901</v>
      </c>
      <c r="AN111" s="1340"/>
      <c r="AO111" s="1340"/>
      <c r="AP111" s="1340"/>
      <c r="AQ111" s="1340"/>
      <c r="AR111" s="1340"/>
      <c r="AS111" s="1340"/>
      <c r="AT111" s="1340"/>
      <c r="AU111" s="1340"/>
      <c r="AV111" s="1340"/>
      <c r="AW111" s="1340"/>
      <c r="AX111" s="1340"/>
      <c r="AY111" s="1340"/>
      <c r="AZ111" s="1340"/>
      <c r="BA111" s="1340"/>
      <c r="BB111" s="1046"/>
      <c r="BC111" s="1047"/>
      <c r="BD111" s="1048"/>
      <c r="BE111" s="577"/>
      <c r="BI111" s="584"/>
    </row>
    <row r="112" spans="1:68" ht="22.95" customHeight="1" x14ac:dyDescent="0.2">
      <c r="A112" s="578"/>
      <c r="B112" s="1060"/>
      <c r="C112" s="1314" t="s">
        <v>326</v>
      </c>
      <c r="D112" s="1315"/>
      <c r="E112" s="1315"/>
      <c r="F112" s="1315"/>
      <c r="G112" s="1315"/>
      <c r="H112" s="1315"/>
      <c r="I112" s="1315"/>
      <c r="J112" s="1315"/>
      <c r="K112" s="1315"/>
      <c r="L112" s="1315"/>
      <c r="M112" s="1315"/>
      <c r="N112" s="1315"/>
      <c r="O112" s="1315"/>
      <c r="P112" s="1315"/>
      <c r="Q112" s="1415"/>
      <c r="R112" s="1416" t="s">
        <v>50</v>
      </c>
      <c r="S112" s="1417"/>
      <c r="T112" s="1417"/>
      <c r="U112" s="1417"/>
      <c r="V112" s="1417"/>
      <c r="W112" s="1417"/>
      <c r="X112" s="1417"/>
      <c r="Y112" s="1417"/>
      <c r="Z112" s="1417"/>
      <c r="AA112" s="1417"/>
      <c r="AB112" s="1417"/>
      <c r="AC112" s="1417"/>
      <c r="AD112" s="1417"/>
      <c r="AE112" s="1417"/>
      <c r="AF112" s="1417"/>
      <c r="AG112" s="1417"/>
      <c r="AH112" s="1417"/>
      <c r="AI112" s="1417"/>
      <c r="AJ112" s="1417"/>
      <c r="AK112" s="1417"/>
      <c r="AL112" s="1417"/>
      <c r="AM112" s="1417"/>
      <c r="AN112" s="1417"/>
      <c r="AO112" s="1417"/>
      <c r="AP112" s="1417"/>
      <c r="AQ112" s="1417"/>
      <c r="AR112" s="1417"/>
      <c r="AS112" s="1417"/>
      <c r="AT112" s="1417"/>
      <c r="AU112" s="1417"/>
      <c r="AV112" s="1417"/>
      <c r="AW112" s="1417"/>
      <c r="AX112" s="1417"/>
      <c r="AY112" s="1417"/>
      <c r="AZ112" s="1417"/>
      <c r="BA112" s="1418"/>
      <c r="BB112" s="1332"/>
      <c r="BC112" s="1333"/>
      <c r="BD112" s="1335"/>
      <c r="BE112" s="586"/>
    </row>
    <row r="113" spans="1:57" ht="105" customHeight="1" x14ac:dyDescent="0.2">
      <c r="A113" s="578"/>
      <c r="B113" s="1060"/>
      <c r="C113" s="1409" t="s">
        <v>327</v>
      </c>
      <c r="D113" s="1410"/>
      <c r="E113" s="1410"/>
      <c r="F113" s="1410"/>
      <c r="G113" s="1410"/>
      <c r="H113" s="1410"/>
      <c r="I113" s="1410"/>
      <c r="J113" s="1410"/>
      <c r="K113" s="1410"/>
      <c r="L113" s="1410"/>
      <c r="M113" s="1410"/>
      <c r="N113" s="1410"/>
      <c r="O113" s="1410"/>
      <c r="P113" s="1410"/>
      <c r="Q113" s="1411"/>
      <c r="R113" s="1347" t="s">
        <v>437</v>
      </c>
      <c r="S113" s="1348"/>
      <c r="T113" s="1348"/>
      <c r="U113" s="1348"/>
      <c r="V113" s="1348"/>
      <c r="W113" s="1349"/>
      <c r="X113" s="1350" t="s">
        <v>997</v>
      </c>
      <c r="Y113" s="1350"/>
      <c r="Z113" s="1350"/>
      <c r="AA113" s="1350"/>
      <c r="AB113" s="1350"/>
      <c r="AC113" s="1350"/>
      <c r="AD113" s="1350"/>
      <c r="AE113" s="1350"/>
      <c r="AF113" s="1350"/>
      <c r="AG113" s="1350"/>
      <c r="AH113" s="1350"/>
      <c r="AI113" s="1350"/>
      <c r="AJ113" s="1350"/>
      <c r="AK113" s="1350"/>
      <c r="AL113" s="1350"/>
      <c r="AM113" s="1350"/>
      <c r="AN113" s="1350"/>
      <c r="AO113" s="1350"/>
      <c r="AP113" s="1350"/>
      <c r="AQ113" s="1350"/>
      <c r="AR113" s="1350"/>
      <c r="AS113" s="1350"/>
      <c r="AT113" s="1350"/>
      <c r="AU113" s="1350"/>
      <c r="AV113" s="1350"/>
      <c r="AW113" s="1350"/>
      <c r="AX113" s="1350"/>
      <c r="AY113" s="1350"/>
      <c r="AZ113" s="1350"/>
      <c r="BA113" s="1351"/>
      <c r="BB113" s="1406"/>
      <c r="BC113" s="1407"/>
      <c r="BD113" s="1408"/>
      <c r="BE113" s="577"/>
    </row>
    <row r="114" spans="1:57" ht="22.95" customHeight="1" x14ac:dyDescent="0.2">
      <c r="A114" s="578"/>
      <c r="B114" s="1060"/>
      <c r="C114" s="1341" t="s">
        <v>824</v>
      </c>
      <c r="D114" s="1342"/>
      <c r="E114" s="1342"/>
      <c r="F114" s="1342"/>
      <c r="G114" s="1342"/>
      <c r="H114" s="1342"/>
      <c r="I114" s="1342"/>
      <c r="J114" s="1342"/>
      <c r="K114" s="1342"/>
      <c r="L114" s="1342"/>
      <c r="M114" s="1342"/>
      <c r="N114" s="1342"/>
      <c r="O114" s="1342"/>
      <c r="P114" s="1342"/>
      <c r="Q114" s="1343"/>
      <c r="R114" s="1412" t="s">
        <v>439</v>
      </c>
      <c r="S114" s="1413"/>
      <c r="T114" s="1413"/>
      <c r="U114" s="1413"/>
      <c r="V114" s="1413"/>
      <c r="W114" s="1413"/>
      <c r="X114" s="1413"/>
      <c r="Y114" s="1413"/>
      <c r="Z114" s="1413"/>
      <c r="AA114" s="1413"/>
      <c r="AB114" s="1413"/>
      <c r="AC114" s="1413"/>
      <c r="AD114" s="1413"/>
      <c r="AE114" s="1413"/>
      <c r="AF114" s="1413"/>
      <c r="AG114" s="1413"/>
      <c r="AH114" s="1413"/>
      <c r="AI114" s="1413"/>
      <c r="AJ114" s="1413"/>
      <c r="AK114" s="1413"/>
      <c r="AL114" s="1413"/>
      <c r="AM114" s="1413"/>
      <c r="AN114" s="1413"/>
      <c r="AO114" s="1413"/>
      <c r="AP114" s="1413"/>
      <c r="AQ114" s="1413"/>
      <c r="AR114" s="1413"/>
      <c r="AS114" s="1413"/>
      <c r="AT114" s="1413"/>
      <c r="AU114" s="1413"/>
      <c r="AV114" s="1413"/>
      <c r="AW114" s="1413"/>
      <c r="AX114" s="1413"/>
      <c r="AY114" s="1413"/>
      <c r="AZ114" s="1413"/>
      <c r="BA114" s="1414"/>
      <c r="BB114" s="1332"/>
      <c r="BC114" s="1333"/>
      <c r="BD114" s="1335"/>
      <c r="BE114" s="577"/>
    </row>
    <row r="115" spans="1:57" ht="22.95" customHeight="1" x14ac:dyDescent="0.2">
      <c r="A115" s="578"/>
      <c r="B115" s="1060"/>
      <c r="C115" s="1341" t="s">
        <v>825</v>
      </c>
      <c r="D115" s="1342"/>
      <c r="E115" s="1342"/>
      <c r="F115" s="1342"/>
      <c r="G115" s="1342"/>
      <c r="H115" s="1342"/>
      <c r="I115" s="1342"/>
      <c r="J115" s="1342"/>
      <c r="K115" s="1342"/>
      <c r="L115" s="1342"/>
      <c r="M115" s="1342"/>
      <c r="N115" s="1342"/>
      <c r="O115" s="1342"/>
      <c r="P115" s="1342"/>
      <c r="Q115" s="1343"/>
      <c r="R115" s="1316" t="s">
        <v>826</v>
      </c>
      <c r="S115" s="1317"/>
      <c r="T115" s="1317"/>
      <c r="U115" s="1317"/>
      <c r="V115" s="1317"/>
      <c r="W115" s="1317"/>
      <c r="X115" s="1317"/>
      <c r="Y115" s="1317"/>
      <c r="Z115" s="1317"/>
      <c r="AA115" s="1317"/>
      <c r="AB115" s="1317"/>
      <c r="AC115" s="1317"/>
      <c r="AD115" s="1317"/>
      <c r="AE115" s="1317"/>
      <c r="AF115" s="1317"/>
      <c r="AG115" s="1317"/>
      <c r="AH115" s="1317"/>
      <c r="AI115" s="1317"/>
      <c r="AJ115" s="1317"/>
      <c r="AK115" s="1317"/>
      <c r="AL115" s="1317"/>
      <c r="AM115" s="1317"/>
      <c r="AN115" s="1317"/>
      <c r="AO115" s="1317"/>
      <c r="AP115" s="1317"/>
      <c r="AQ115" s="1317"/>
      <c r="AR115" s="1317"/>
      <c r="AS115" s="1317"/>
      <c r="AT115" s="1317"/>
      <c r="AU115" s="1317"/>
      <c r="AV115" s="1317"/>
      <c r="AW115" s="1317"/>
      <c r="AX115" s="1317"/>
      <c r="AY115" s="1317"/>
      <c r="AZ115" s="1317"/>
      <c r="BA115" s="1318"/>
      <c r="BB115" s="1406"/>
      <c r="BC115" s="1407"/>
      <c r="BD115" s="1408"/>
      <c r="BE115" s="577"/>
    </row>
    <row r="116" spans="1:57" ht="22.95" customHeight="1" thickBot="1" x14ac:dyDescent="0.25">
      <c r="A116" s="578"/>
      <c r="B116" s="1061"/>
      <c r="C116" s="1600" t="s">
        <v>1003</v>
      </c>
      <c r="D116" s="1601"/>
      <c r="E116" s="1601"/>
      <c r="F116" s="1601"/>
      <c r="G116" s="1601"/>
      <c r="H116" s="1601"/>
      <c r="I116" s="1601"/>
      <c r="J116" s="1601"/>
      <c r="K116" s="1601"/>
      <c r="L116" s="1601"/>
      <c r="M116" s="1601"/>
      <c r="N116" s="1601"/>
      <c r="O116" s="1601"/>
      <c r="P116" s="1601"/>
      <c r="Q116" s="1602"/>
      <c r="R116" s="1603" t="s">
        <v>439</v>
      </c>
      <c r="S116" s="1604"/>
      <c r="T116" s="1604"/>
      <c r="U116" s="1604"/>
      <c r="V116" s="1604"/>
      <c r="W116" s="1604"/>
      <c r="X116" s="1604"/>
      <c r="Y116" s="1604"/>
      <c r="Z116" s="1604"/>
      <c r="AA116" s="1604"/>
      <c r="AB116" s="1604"/>
      <c r="AC116" s="1604"/>
      <c r="AD116" s="1604"/>
      <c r="AE116" s="1604"/>
      <c r="AF116" s="1604"/>
      <c r="AG116" s="1604"/>
      <c r="AH116" s="1604"/>
      <c r="AI116" s="1604"/>
      <c r="AJ116" s="1604"/>
      <c r="AK116" s="1604"/>
      <c r="AL116" s="1604"/>
      <c r="AM116" s="1604"/>
      <c r="AN116" s="1604"/>
      <c r="AO116" s="1604"/>
      <c r="AP116" s="1604"/>
      <c r="AQ116" s="1604"/>
      <c r="AR116" s="1604"/>
      <c r="AS116" s="1604"/>
      <c r="AT116" s="1604"/>
      <c r="AU116" s="1604"/>
      <c r="AV116" s="1604"/>
      <c r="AW116" s="1604"/>
      <c r="AX116" s="1604"/>
      <c r="AY116" s="1604"/>
      <c r="AZ116" s="1604"/>
      <c r="BA116" s="1605"/>
      <c r="BB116" s="1063"/>
      <c r="BC116" s="1065"/>
      <c r="BD116" s="1070"/>
      <c r="BE116" s="577"/>
    </row>
    <row r="117" spans="1:57" ht="27" customHeight="1" x14ac:dyDescent="0.2">
      <c r="A117" s="578"/>
      <c r="B117" s="1368" t="s">
        <v>403</v>
      </c>
      <c r="C117" s="1369"/>
      <c r="D117" s="1369"/>
      <c r="E117" s="1369"/>
      <c r="F117" s="1369"/>
      <c r="G117" s="1369"/>
      <c r="H117" s="1369"/>
      <c r="I117" s="1369" t="s">
        <v>286</v>
      </c>
      <c r="J117" s="1369"/>
      <c r="K117" s="1369"/>
      <c r="L117" s="1372" t="s">
        <v>581</v>
      </c>
      <c r="M117" s="1372"/>
      <c r="N117" s="1372"/>
      <c r="O117" s="1372"/>
      <c r="P117" s="1372"/>
      <c r="Q117" s="1372"/>
      <c r="R117" s="1374" t="s">
        <v>404</v>
      </c>
      <c r="S117" s="1369"/>
      <c r="T117" s="1369"/>
      <c r="U117" s="1369"/>
      <c r="V117" s="1369"/>
      <c r="W117" s="1369"/>
      <c r="X117" s="1369"/>
      <c r="Y117" s="1369"/>
      <c r="Z117" s="1369"/>
      <c r="AA117" s="1369" t="s">
        <v>405</v>
      </c>
      <c r="AB117" s="1369"/>
      <c r="AC117" s="1369"/>
      <c r="AD117" s="1369"/>
      <c r="AE117" s="1369"/>
      <c r="AF117" s="1369"/>
      <c r="AG117" s="1369"/>
      <c r="AH117" s="1369"/>
      <c r="AI117" s="1369"/>
      <c r="AJ117" s="1369"/>
      <c r="AK117" s="1369"/>
      <c r="AL117" s="1369"/>
      <c r="AM117" s="1369"/>
      <c r="AN117" s="1369"/>
      <c r="AO117" s="1369"/>
      <c r="AP117" s="1369"/>
      <c r="AQ117" s="1369"/>
      <c r="AR117" s="1369"/>
      <c r="AS117" s="1369"/>
      <c r="AT117" s="1369"/>
      <c r="AU117" s="1369"/>
      <c r="AV117" s="1369"/>
      <c r="AW117" s="1369"/>
      <c r="AX117" s="1369"/>
      <c r="AY117" s="1369"/>
      <c r="AZ117" s="1369"/>
      <c r="BA117" s="1369"/>
      <c r="BB117" s="1369" t="s">
        <v>406</v>
      </c>
      <c r="BC117" s="1369"/>
      <c r="BD117" s="1375"/>
      <c r="BE117" s="577"/>
    </row>
    <row r="118" spans="1:57" ht="27" customHeight="1" thickBot="1" x14ac:dyDescent="0.25">
      <c r="A118" s="578"/>
      <c r="B118" s="1370"/>
      <c r="C118" s="1371"/>
      <c r="D118" s="1371"/>
      <c r="E118" s="1371"/>
      <c r="F118" s="1371"/>
      <c r="G118" s="1371"/>
      <c r="H118" s="1371"/>
      <c r="I118" s="1371"/>
      <c r="J118" s="1371"/>
      <c r="K118" s="1371"/>
      <c r="L118" s="1373"/>
      <c r="M118" s="1373"/>
      <c r="N118" s="1373"/>
      <c r="O118" s="1373"/>
      <c r="P118" s="1373"/>
      <c r="Q118" s="1373"/>
      <c r="R118" s="1371"/>
      <c r="S118" s="1371"/>
      <c r="T118" s="1371"/>
      <c r="U118" s="1371"/>
      <c r="V118" s="1371"/>
      <c r="W118" s="1371"/>
      <c r="X118" s="1371"/>
      <c r="Y118" s="1371"/>
      <c r="Z118" s="1371"/>
      <c r="AA118" s="1371"/>
      <c r="AB118" s="1371"/>
      <c r="AC118" s="1371"/>
      <c r="AD118" s="1371"/>
      <c r="AE118" s="1371"/>
      <c r="AF118" s="1371"/>
      <c r="AG118" s="1371"/>
      <c r="AH118" s="1371"/>
      <c r="AI118" s="1371"/>
      <c r="AJ118" s="1371"/>
      <c r="AK118" s="1371"/>
      <c r="AL118" s="1371"/>
      <c r="AM118" s="1371"/>
      <c r="AN118" s="1371"/>
      <c r="AO118" s="1371"/>
      <c r="AP118" s="1371"/>
      <c r="AQ118" s="1371"/>
      <c r="AR118" s="1371"/>
      <c r="AS118" s="1371"/>
      <c r="AT118" s="1371"/>
      <c r="AU118" s="1371"/>
      <c r="AV118" s="1371"/>
      <c r="AW118" s="1371"/>
      <c r="AX118" s="1371"/>
      <c r="AY118" s="1371"/>
      <c r="AZ118" s="1371"/>
      <c r="BA118" s="1371"/>
      <c r="BB118" s="1371"/>
      <c r="BC118" s="1371"/>
      <c r="BD118" s="1376"/>
      <c r="BE118" s="577"/>
    </row>
    <row r="119" spans="1:57" ht="24.6" customHeight="1" x14ac:dyDescent="0.2">
      <c r="A119" s="578"/>
      <c r="B119" s="1060"/>
      <c r="C119" s="1377" t="s">
        <v>333</v>
      </c>
      <c r="D119" s="1378"/>
      <c r="E119" s="1378"/>
      <c r="F119" s="1378"/>
      <c r="G119" s="1378"/>
      <c r="H119" s="1379"/>
      <c r="I119" s="646"/>
      <c r="J119" s="647"/>
      <c r="K119" s="648"/>
      <c r="L119" s="1386" t="s">
        <v>978</v>
      </c>
      <c r="M119" s="1387"/>
      <c r="N119" s="1387"/>
      <c r="O119" s="1387"/>
      <c r="P119" s="1387"/>
      <c r="Q119" s="1388"/>
      <c r="R119" s="1390"/>
      <c r="S119" s="1391"/>
      <c r="T119" s="1391"/>
      <c r="U119" s="1391"/>
      <c r="V119" s="1391"/>
      <c r="W119" s="1391"/>
      <c r="X119" s="1391"/>
      <c r="Y119" s="1391"/>
      <c r="Z119" s="1392"/>
      <c r="AA119" s="1399" t="s">
        <v>450</v>
      </c>
      <c r="AB119" s="1399"/>
      <c r="AC119" s="1399"/>
      <c r="AD119" s="1399"/>
      <c r="AE119" s="1399"/>
      <c r="AF119" s="1399"/>
      <c r="AG119" s="1399"/>
      <c r="AH119" s="1399"/>
      <c r="AI119" s="1399"/>
      <c r="AJ119" s="1399"/>
      <c r="AK119" s="1399"/>
      <c r="AL119" s="1399"/>
      <c r="AM119" s="1400" t="s">
        <v>50</v>
      </c>
      <c r="AN119" s="1401"/>
      <c r="AO119" s="1401"/>
      <c r="AP119" s="1401"/>
      <c r="AQ119" s="1401"/>
      <c r="AR119" s="1401"/>
      <c r="AS119" s="1401"/>
      <c r="AT119" s="1401"/>
      <c r="AU119" s="1401"/>
      <c r="AV119" s="1401"/>
      <c r="AW119" s="1401"/>
      <c r="AX119" s="1401"/>
      <c r="AY119" s="1401"/>
      <c r="AZ119" s="1401"/>
      <c r="BA119" s="1402"/>
      <c r="BB119" s="1403"/>
      <c r="BC119" s="1403"/>
      <c r="BD119" s="1404"/>
      <c r="BE119" s="577"/>
    </row>
    <row r="120" spans="1:57" ht="24.6" customHeight="1" x14ac:dyDescent="0.2">
      <c r="A120" s="578"/>
      <c r="B120" s="1060"/>
      <c r="C120" s="1380"/>
      <c r="D120" s="1381"/>
      <c r="E120" s="1381"/>
      <c r="F120" s="1381"/>
      <c r="G120" s="1381"/>
      <c r="H120" s="1382"/>
      <c r="I120" s="646"/>
      <c r="J120" s="647"/>
      <c r="K120" s="648"/>
      <c r="L120" s="1386"/>
      <c r="M120" s="1387"/>
      <c r="N120" s="1387"/>
      <c r="O120" s="1387"/>
      <c r="P120" s="1387"/>
      <c r="Q120" s="1388"/>
      <c r="R120" s="1393"/>
      <c r="S120" s="1394"/>
      <c r="T120" s="1394"/>
      <c r="U120" s="1394"/>
      <c r="V120" s="1394"/>
      <c r="W120" s="1394"/>
      <c r="X120" s="1394"/>
      <c r="Y120" s="1394"/>
      <c r="Z120" s="1395"/>
      <c r="AA120" s="1356" t="s">
        <v>419</v>
      </c>
      <c r="AB120" s="1357"/>
      <c r="AC120" s="1357"/>
      <c r="AD120" s="1357"/>
      <c r="AE120" s="1357"/>
      <c r="AF120" s="1357"/>
      <c r="AG120" s="1357"/>
      <c r="AH120" s="1357"/>
      <c r="AI120" s="1357"/>
      <c r="AJ120" s="1357"/>
      <c r="AK120" s="1357"/>
      <c r="AL120" s="1358"/>
      <c r="AM120" s="1319" t="s">
        <v>974</v>
      </c>
      <c r="AN120" s="1320"/>
      <c r="AO120" s="1320"/>
      <c r="AP120" s="1320"/>
      <c r="AQ120" s="1320"/>
      <c r="AR120" s="1320"/>
      <c r="AS120" s="1320"/>
      <c r="AT120" s="1320"/>
      <c r="AU120" s="1320"/>
      <c r="AV120" s="1320"/>
      <c r="AW120" s="1320"/>
      <c r="AX120" s="1320"/>
      <c r="AY120" s="1320"/>
      <c r="AZ120" s="1320"/>
      <c r="BA120" s="1352"/>
      <c r="BB120" s="1360"/>
      <c r="BC120" s="1360"/>
      <c r="BD120" s="1361"/>
      <c r="BE120" s="577"/>
    </row>
    <row r="121" spans="1:57" ht="24.6" customHeight="1" x14ac:dyDescent="0.2">
      <c r="A121" s="578"/>
      <c r="B121" s="1060"/>
      <c r="C121" s="1380"/>
      <c r="D121" s="1381"/>
      <c r="E121" s="1381"/>
      <c r="F121" s="1381"/>
      <c r="G121" s="1381"/>
      <c r="H121" s="1382"/>
      <c r="I121" s="646"/>
      <c r="J121" s="647"/>
      <c r="K121" s="648"/>
      <c r="L121" s="1389"/>
      <c r="M121" s="1387"/>
      <c r="N121" s="1387"/>
      <c r="O121" s="1387"/>
      <c r="P121" s="1387"/>
      <c r="Q121" s="1388"/>
      <c r="R121" s="1393"/>
      <c r="S121" s="1394"/>
      <c r="T121" s="1394"/>
      <c r="U121" s="1394"/>
      <c r="V121" s="1394"/>
      <c r="W121" s="1394"/>
      <c r="X121" s="1394"/>
      <c r="Y121" s="1394"/>
      <c r="Z121" s="1395"/>
      <c r="AA121" s="1356" t="s">
        <v>121</v>
      </c>
      <c r="AB121" s="1357"/>
      <c r="AC121" s="1357"/>
      <c r="AD121" s="1357"/>
      <c r="AE121" s="1357"/>
      <c r="AF121" s="1357"/>
      <c r="AG121" s="1357"/>
      <c r="AH121" s="1357"/>
      <c r="AI121" s="1357"/>
      <c r="AJ121" s="1357"/>
      <c r="AK121" s="1357"/>
      <c r="AL121" s="1358"/>
      <c r="AM121" s="1319" t="s">
        <v>331</v>
      </c>
      <c r="AN121" s="1320"/>
      <c r="AO121" s="1320"/>
      <c r="AP121" s="1320"/>
      <c r="AQ121" s="1320"/>
      <c r="AR121" s="1320"/>
      <c r="AS121" s="1320"/>
      <c r="AT121" s="1320"/>
      <c r="AU121" s="1320"/>
      <c r="AV121" s="1320"/>
      <c r="AW121" s="1320"/>
      <c r="AX121" s="1320"/>
      <c r="AY121" s="1320"/>
      <c r="AZ121" s="1320"/>
      <c r="BA121" s="1352"/>
      <c r="BB121" s="1360"/>
      <c r="BC121" s="1360"/>
      <c r="BD121" s="1361"/>
      <c r="BE121" s="577"/>
    </row>
    <row r="122" spans="1:57" ht="24.6" customHeight="1" x14ac:dyDescent="0.2">
      <c r="A122" s="578"/>
      <c r="B122" s="1060"/>
      <c r="C122" s="1380"/>
      <c r="D122" s="1381"/>
      <c r="E122" s="1381"/>
      <c r="F122" s="1381"/>
      <c r="G122" s="1381"/>
      <c r="H122" s="1382"/>
      <c r="I122" s="646"/>
      <c r="J122" s="647"/>
      <c r="K122" s="648"/>
      <c r="L122" s="1389"/>
      <c r="M122" s="1387"/>
      <c r="N122" s="1387"/>
      <c r="O122" s="1387"/>
      <c r="P122" s="1387"/>
      <c r="Q122" s="1388"/>
      <c r="R122" s="1393"/>
      <c r="S122" s="1394"/>
      <c r="T122" s="1394"/>
      <c r="U122" s="1394"/>
      <c r="V122" s="1394"/>
      <c r="W122" s="1394"/>
      <c r="X122" s="1394"/>
      <c r="Y122" s="1394"/>
      <c r="Z122" s="1395"/>
      <c r="AA122" s="1356" t="s">
        <v>430</v>
      </c>
      <c r="AB122" s="1357"/>
      <c r="AC122" s="1357"/>
      <c r="AD122" s="1357"/>
      <c r="AE122" s="1357"/>
      <c r="AF122" s="1357"/>
      <c r="AG122" s="1357"/>
      <c r="AH122" s="1357"/>
      <c r="AI122" s="1357"/>
      <c r="AJ122" s="1357"/>
      <c r="AK122" s="1357"/>
      <c r="AL122" s="1358"/>
      <c r="AM122" s="1319" t="s">
        <v>50</v>
      </c>
      <c r="AN122" s="1320"/>
      <c r="AO122" s="1320"/>
      <c r="AP122" s="1320"/>
      <c r="AQ122" s="1320"/>
      <c r="AR122" s="1320"/>
      <c r="AS122" s="1320"/>
      <c r="AT122" s="1320"/>
      <c r="AU122" s="1320"/>
      <c r="AV122" s="1320"/>
      <c r="AW122" s="1320"/>
      <c r="AX122" s="1320"/>
      <c r="AY122" s="1320"/>
      <c r="AZ122" s="1320"/>
      <c r="BA122" s="1352"/>
      <c r="BB122" s="1360"/>
      <c r="BC122" s="1360"/>
      <c r="BD122" s="1361"/>
      <c r="BE122" s="577"/>
    </row>
    <row r="123" spans="1:57" ht="24.6" customHeight="1" x14ac:dyDescent="0.2">
      <c r="A123" s="578"/>
      <c r="B123" s="1060"/>
      <c r="C123" s="1380"/>
      <c r="D123" s="1381"/>
      <c r="E123" s="1381"/>
      <c r="F123" s="1381"/>
      <c r="G123" s="1381"/>
      <c r="H123" s="1382"/>
      <c r="I123" s="1344" t="s">
        <v>286</v>
      </c>
      <c r="J123" s="1405"/>
      <c r="K123" s="1366"/>
      <c r="L123" s="1389"/>
      <c r="M123" s="1387"/>
      <c r="N123" s="1387"/>
      <c r="O123" s="1387"/>
      <c r="P123" s="1387"/>
      <c r="Q123" s="1388"/>
      <c r="R123" s="1393"/>
      <c r="S123" s="1394"/>
      <c r="T123" s="1394"/>
      <c r="U123" s="1394"/>
      <c r="V123" s="1394"/>
      <c r="W123" s="1394"/>
      <c r="X123" s="1394"/>
      <c r="Y123" s="1394"/>
      <c r="Z123" s="1395"/>
      <c r="AA123" s="1359" t="s">
        <v>424</v>
      </c>
      <c r="AB123" s="1359"/>
      <c r="AC123" s="1359"/>
      <c r="AD123" s="1359"/>
      <c r="AE123" s="1359"/>
      <c r="AF123" s="1359"/>
      <c r="AG123" s="1359"/>
      <c r="AH123" s="1359"/>
      <c r="AI123" s="1359"/>
      <c r="AJ123" s="1359"/>
      <c r="AK123" s="1359"/>
      <c r="AL123" s="1359"/>
      <c r="AM123" s="1319" t="s">
        <v>50</v>
      </c>
      <c r="AN123" s="1320"/>
      <c r="AO123" s="1320"/>
      <c r="AP123" s="1320"/>
      <c r="AQ123" s="1320"/>
      <c r="AR123" s="1320"/>
      <c r="AS123" s="1320"/>
      <c r="AT123" s="1320"/>
      <c r="AU123" s="1320"/>
      <c r="AV123" s="1320"/>
      <c r="AW123" s="1320"/>
      <c r="AX123" s="1320"/>
      <c r="AY123" s="1320"/>
      <c r="AZ123" s="1320"/>
      <c r="BA123" s="1352"/>
      <c r="BB123" s="1362"/>
      <c r="BC123" s="1363"/>
      <c r="BD123" s="1364"/>
      <c r="BE123" s="577"/>
    </row>
    <row r="124" spans="1:57" ht="24.6" customHeight="1" x14ac:dyDescent="0.2">
      <c r="A124" s="578"/>
      <c r="B124" s="1060"/>
      <c r="C124" s="1380"/>
      <c r="D124" s="1381"/>
      <c r="E124" s="1381"/>
      <c r="F124" s="1381"/>
      <c r="G124" s="1381"/>
      <c r="H124" s="1382"/>
      <c r="I124" s="1344"/>
      <c r="J124" s="1365"/>
      <c r="K124" s="1366"/>
      <c r="L124" s="1389"/>
      <c r="M124" s="1387"/>
      <c r="N124" s="1387"/>
      <c r="O124" s="1387"/>
      <c r="P124" s="1387"/>
      <c r="Q124" s="1388"/>
      <c r="R124" s="1393"/>
      <c r="S124" s="1394"/>
      <c r="T124" s="1394"/>
      <c r="U124" s="1394"/>
      <c r="V124" s="1394"/>
      <c r="W124" s="1394"/>
      <c r="X124" s="1394"/>
      <c r="Y124" s="1394"/>
      <c r="Z124" s="1395"/>
      <c r="AA124" s="1367" t="s">
        <v>579</v>
      </c>
      <c r="AB124" s="1367"/>
      <c r="AC124" s="1367"/>
      <c r="AD124" s="1367"/>
      <c r="AE124" s="1367"/>
      <c r="AF124" s="1367"/>
      <c r="AG124" s="1367"/>
      <c r="AH124" s="1367"/>
      <c r="AI124" s="1367"/>
      <c r="AJ124" s="1367"/>
      <c r="AK124" s="1367"/>
      <c r="AL124" s="1367"/>
      <c r="AM124" s="1319" t="s">
        <v>291</v>
      </c>
      <c r="AN124" s="1320"/>
      <c r="AO124" s="1320"/>
      <c r="AP124" s="1320"/>
      <c r="AQ124" s="1320"/>
      <c r="AR124" s="1320"/>
      <c r="AS124" s="1320"/>
      <c r="AT124" s="1320"/>
      <c r="AU124" s="1320"/>
      <c r="AV124" s="1320"/>
      <c r="AW124" s="1320"/>
      <c r="AX124" s="1320"/>
      <c r="AY124" s="1320"/>
      <c r="AZ124" s="1320"/>
      <c r="BA124" s="1352"/>
      <c r="BB124" s="1360"/>
      <c r="BC124" s="1360"/>
      <c r="BD124" s="1361"/>
      <c r="BE124" s="577"/>
    </row>
    <row r="125" spans="1:57" ht="24.6" customHeight="1" x14ac:dyDescent="0.2">
      <c r="A125" s="578"/>
      <c r="B125" s="1060"/>
      <c r="C125" s="1380"/>
      <c r="D125" s="1381"/>
      <c r="E125" s="1381"/>
      <c r="F125" s="1381"/>
      <c r="G125" s="1381"/>
      <c r="H125" s="1382"/>
      <c r="I125" s="1344" t="s">
        <v>554</v>
      </c>
      <c r="J125" s="1365"/>
      <c r="K125" s="1366"/>
      <c r="L125" s="1389"/>
      <c r="M125" s="1387"/>
      <c r="N125" s="1387"/>
      <c r="O125" s="1387"/>
      <c r="P125" s="1387"/>
      <c r="Q125" s="1388"/>
      <c r="R125" s="1393"/>
      <c r="S125" s="1394"/>
      <c r="T125" s="1394"/>
      <c r="U125" s="1394"/>
      <c r="V125" s="1394"/>
      <c r="W125" s="1394"/>
      <c r="X125" s="1394"/>
      <c r="Y125" s="1394"/>
      <c r="Z125" s="1395"/>
      <c r="AA125" s="1359" t="s">
        <v>431</v>
      </c>
      <c r="AB125" s="1359"/>
      <c r="AC125" s="1359"/>
      <c r="AD125" s="1359"/>
      <c r="AE125" s="1359"/>
      <c r="AF125" s="1359"/>
      <c r="AG125" s="1359"/>
      <c r="AH125" s="1359"/>
      <c r="AI125" s="1359"/>
      <c r="AJ125" s="1359"/>
      <c r="AK125" s="1359"/>
      <c r="AL125" s="1359"/>
      <c r="AM125" s="1319" t="s">
        <v>50</v>
      </c>
      <c r="AN125" s="1320"/>
      <c r="AO125" s="1320"/>
      <c r="AP125" s="1320"/>
      <c r="AQ125" s="1320"/>
      <c r="AR125" s="1320"/>
      <c r="AS125" s="1320"/>
      <c r="AT125" s="1320"/>
      <c r="AU125" s="1320"/>
      <c r="AV125" s="1320"/>
      <c r="AW125" s="1320"/>
      <c r="AX125" s="1320"/>
      <c r="AY125" s="1320"/>
      <c r="AZ125" s="1320"/>
      <c r="BA125" s="1352"/>
      <c r="BB125" s="1360"/>
      <c r="BC125" s="1360"/>
      <c r="BD125" s="1361"/>
      <c r="BE125" s="577"/>
    </row>
    <row r="126" spans="1:57" ht="24.6" customHeight="1" x14ac:dyDescent="0.2">
      <c r="A126" s="578"/>
      <c r="B126" s="1060"/>
      <c r="C126" s="1380"/>
      <c r="D126" s="1381"/>
      <c r="E126" s="1381"/>
      <c r="F126" s="1381"/>
      <c r="G126" s="1381"/>
      <c r="H126" s="1382"/>
      <c r="I126" s="646"/>
      <c r="J126" s="647"/>
      <c r="K126" s="648"/>
      <c r="L126" s="1389"/>
      <c r="M126" s="1387"/>
      <c r="N126" s="1387"/>
      <c r="O126" s="1387"/>
      <c r="P126" s="1387"/>
      <c r="Q126" s="1388"/>
      <c r="R126" s="1393"/>
      <c r="S126" s="1394"/>
      <c r="T126" s="1394"/>
      <c r="U126" s="1394"/>
      <c r="V126" s="1394"/>
      <c r="W126" s="1394"/>
      <c r="X126" s="1394"/>
      <c r="Y126" s="1394"/>
      <c r="Z126" s="1395"/>
      <c r="AA126" s="1359" t="s">
        <v>432</v>
      </c>
      <c r="AB126" s="1359"/>
      <c r="AC126" s="1359"/>
      <c r="AD126" s="1359"/>
      <c r="AE126" s="1359"/>
      <c r="AF126" s="1359"/>
      <c r="AG126" s="1359"/>
      <c r="AH126" s="1359"/>
      <c r="AI126" s="1359"/>
      <c r="AJ126" s="1359"/>
      <c r="AK126" s="1359"/>
      <c r="AL126" s="1359"/>
      <c r="AM126" s="1319" t="s">
        <v>974</v>
      </c>
      <c r="AN126" s="1320"/>
      <c r="AO126" s="1320"/>
      <c r="AP126" s="1320"/>
      <c r="AQ126" s="1320"/>
      <c r="AR126" s="1320"/>
      <c r="AS126" s="1320"/>
      <c r="AT126" s="1320"/>
      <c r="AU126" s="1320"/>
      <c r="AV126" s="1320"/>
      <c r="AW126" s="1320"/>
      <c r="AX126" s="1320"/>
      <c r="AY126" s="1320"/>
      <c r="AZ126" s="1320"/>
      <c r="BA126" s="1352"/>
      <c r="BB126" s="1360"/>
      <c r="BC126" s="1360"/>
      <c r="BD126" s="1361"/>
      <c r="BE126" s="577"/>
    </row>
    <row r="127" spans="1:57" ht="24.6" customHeight="1" x14ac:dyDescent="0.2">
      <c r="A127" s="578"/>
      <c r="B127" s="1060"/>
      <c r="C127" s="1380"/>
      <c r="D127" s="1381"/>
      <c r="E127" s="1381"/>
      <c r="F127" s="1381"/>
      <c r="G127" s="1381"/>
      <c r="H127" s="1382"/>
      <c r="I127" s="646"/>
      <c r="J127" s="647"/>
      <c r="K127" s="648"/>
      <c r="L127" s="1389"/>
      <c r="M127" s="1387"/>
      <c r="N127" s="1387"/>
      <c r="O127" s="1387"/>
      <c r="P127" s="1387"/>
      <c r="Q127" s="1388"/>
      <c r="R127" s="1393"/>
      <c r="S127" s="1394"/>
      <c r="T127" s="1394"/>
      <c r="U127" s="1394"/>
      <c r="V127" s="1394"/>
      <c r="W127" s="1394"/>
      <c r="X127" s="1394"/>
      <c r="Y127" s="1394"/>
      <c r="Z127" s="1395"/>
      <c r="AA127" s="1359" t="s">
        <v>466</v>
      </c>
      <c r="AB127" s="1359"/>
      <c r="AC127" s="1359"/>
      <c r="AD127" s="1359"/>
      <c r="AE127" s="1359"/>
      <c r="AF127" s="1359"/>
      <c r="AG127" s="1359"/>
      <c r="AH127" s="1359"/>
      <c r="AI127" s="1359"/>
      <c r="AJ127" s="1359"/>
      <c r="AK127" s="1359"/>
      <c r="AL127" s="1359"/>
      <c r="AM127" s="1319" t="s">
        <v>50</v>
      </c>
      <c r="AN127" s="1320"/>
      <c r="AO127" s="1320"/>
      <c r="AP127" s="1320"/>
      <c r="AQ127" s="1320"/>
      <c r="AR127" s="1320"/>
      <c r="AS127" s="1320"/>
      <c r="AT127" s="1320"/>
      <c r="AU127" s="1320"/>
      <c r="AV127" s="1320"/>
      <c r="AW127" s="1320"/>
      <c r="AX127" s="1320"/>
      <c r="AY127" s="1320"/>
      <c r="AZ127" s="1320"/>
      <c r="BA127" s="1352"/>
      <c r="BB127" s="1360"/>
      <c r="BC127" s="1360"/>
      <c r="BD127" s="1361"/>
      <c r="BE127" s="577"/>
    </row>
    <row r="128" spans="1:57" ht="24.6" customHeight="1" x14ac:dyDescent="0.2">
      <c r="A128" s="578"/>
      <c r="B128" s="1060"/>
      <c r="C128" s="1380"/>
      <c r="D128" s="1381"/>
      <c r="E128" s="1381"/>
      <c r="F128" s="1381"/>
      <c r="G128" s="1381"/>
      <c r="H128" s="1382"/>
      <c r="I128" s="646"/>
      <c r="J128" s="647"/>
      <c r="K128" s="648"/>
      <c r="L128" s="1389"/>
      <c r="M128" s="1387"/>
      <c r="N128" s="1387"/>
      <c r="O128" s="1387"/>
      <c r="P128" s="1387"/>
      <c r="Q128" s="1388"/>
      <c r="R128" s="1393"/>
      <c r="S128" s="1394"/>
      <c r="T128" s="1394"/>
      <c r="U128" s="1394"/>
      <c r="V128" s="1394"/>
      <c r="W128" s="1394"/>
      <c r="X128" s="1394"/>
      <c r="Y128" s="1394"/>
      <c r="Z128" s="1395"/>
      <c r="AA128" s="1359" t="s">
        <v>467</v>
      </c>
      <c r="AB128" s="1359"/>
      <c r="AC128" s="1359"/>
      <c r="AD128" s="1359"/>
      <c r="AE128" s="1359"/>
      <c r="AF128" s="1359"/>
      <c r="AG128" s="1359"/>
      <c r="AH128" s="1359"/>
      <c r="AI128" s="1359"/>
      <c r="AJ128" s="1359"/>
      <c r="AK128" s="1359"/>
      <c r="AL128" s="1359"/>
      <c r="AM128" s="1319" t="s">
        <v>50</v>
      </c>
      <c r="AN128" s="1320"/>
      <c r="AO128" s="1320"/>
      <c r="AP128" s="1320"/>
      <c r="AQ128" s="1320"/>
      <c r="AR128" s="1320"/>
      <c r="AS128" s="1320"/>
      <c r="AT128" s="1320"/>
      <c r="AU128" s="1320"/>
      <c r="AV128" s="1320"/>
      <c r="AW128" s="1320"/>
      <c r="AX128" s="1320"/>
      <c r="AY128" s="1320"/>
      <c r="AZ128" s="1320"/>
      <c r="BA128" s="1352"/>
      <c r="BB128" s="1360"/>
      <c r="BC128" s="1360"/>
      <c r="BD128" s="1361"/>
      <c r="BE128" s="577"/>
    </row>
    <row r="129" spans="1:61" ht="24.6" customHeight="1" x14ac:dyDescent="0.2">
      <c r="A129" s="578"/>
      <c r="B129" s="1060"/>
      <c r="C129" s="1380"/>
      <c r="D129" s="1381"/>
      <c r="E129" s="1381"/>
      <c r="F129" s="1381"/>
      <c r="G129" s="1381"/>
      <c r="H129" s="1382"/>
      <c r="I129" s="646"/>
      <c r="J129" s="647"/>
      <c r="K129" s="648"/>
      <c r="L129" s="1389"/>
      <c r="M129" s="1387"/>
      <c r="N129" s="1387"/>
      <c r="O129" s="1387"/>
      <c r="P129" s="1387"/>
      <c r="Q129" s="1388"/>
      <c r="R129" s="1393"/>
      <c r="S129" s="1394"/>
      <c r="T129" s="1394"/>
      <c r="U129" s="1394"/>
      <c r="V129" s="1394"/>
      <c r="W129" s="1394"/>
      <c r="X129" s="1394"/>
      <c r="Y129" s="1394"/>
      <c r="Z129" s="1395"/>
      <c r="AA129" s="1359" t="s">
        <v>550</v>
      </c>
      <c r="AB129" s="1359"/>
      <c r="AC129" s="1359"/>
      <c r="AD129" s="1359"/>
      <c r="AE129" s="1359"/>
      <c r="AF129" s="1359"/>
      <c r="AG129" s="1359"/>
      <c r="AH129" s="1359"/>
      <c r="AI129" s="1359"/>
      <c r="AJ129" s="1359"/>
      <c r="AK129" s="1359"/>
      <c r="AL129" s="1359"/>
      <c r="AM129" s="1319" t="s">
        <v>974</v>
      </c>
      <c r="AN129" s="1320"/>
      <c r="AO129" s="1320"/>
      <c r="AP129" s="1320"/>
      <c r="AQ129" s="1320"/>
      <c r="AR129" s="1320"/>
      <c r="AS129" s="1320"/>
      <c r="AT129" s="1320"/>
      <c r="AU129" s="1320"/>
      <c r="AV129" s="1320"/>
      <c r="AW129" s="1320"/>
      <c r="AX129" s="1320"/>
      <c r="AY129" s="1320"/>
      <c r="AZ129" s="1320"/>
      <c r="BA129" s="1352"/>
      <c r="BB129" s="1319"/>
      <c r="BC129" s="1320"/>
      <c r="BD129" s="1321"/>
      <c r="BE129" s="577"/>
    </row>
    <row r="130" spans="1:61" ht="24.6" customHeight="1" x14ac:dyDescent="0.2">
      <c r="A130" s="583"/>
      <c r="B130" s="585"/>
      <c r="C130" s="1383"/>
      <c r="D130" s="1384"/>
      <c r="E130" s="1384"/>
      <c r="F130" s="1384"/>
      <c r="G130" s="1384"/>
      <c r="H130" s="1385"/>
      <c r="I130" s="661"/>
      <c r="J130" s="662"/>
      <c r="K130" s="663"/>
      <c r="L130" s="1049"/>
      <c r="M130" s="1049"/>
      <c r="N130" s="1049"/>
      <c r="O130" s="1049"/>
      <c r="P130" s="1049"/>
      <c r="Q130" s="1050"/>
      <c r="R130" s="1396"/>
      <c r="S130" s="1397"/>
      <c r="T130" s="1397"/>
      <c r="U130" s="1397"/>
      <c r="V130" s="1397"/>
      <c r="W130" s="1397"/>
      <c r="X130" s="1397"/>
      <c r="Y130" s="1397"/>
      <c r="Z130" s="1398"/>
      <c r="AA130" s="1359" t="s">
        <v>879</v>
      </c>
      <c r="AB130" s="1359"/>
      <c r="AC130" s="1359"/>
      <c r="AD130" s="1359"/>
      <c r="AE130" s="1359"/>
      <c r="AF130" s="1359"/>
      <c r="AG130" s="1359"/>
      <c r="AH130" s="1359"/>
      <c r="AI130" s="1359"/>
      <c r="AJ130" s="1359"/>
      <c r="AK130" s="1359"/>
      <c r="AL130" s="1359"/>
      <c r="AM130" s="1319" t="s">
        <v>974</v>
      </c>
      <c r="AN130" s="1320"/>
      <c r="AO130" s="1320"/>
      <c r="AP130" s="1320"/>
      <c r="AQ130" s="1320"/>
      <c r="AR130" s="1320"/>
      <c r="AS130" s="1320"/>
      <c r="AT130" s="1320"/>
      <c r="AU130" s="1320"/>
      <c r="AV130" s="1320"/>
      <c r="AW130" s="1320"/>
      <c r="AX130" s="1320"/>
      <c r="AY130" s="1320"/>
      <c r="AZ130" s="1320"/>
      <c r="BA130" s="1352"/>
      <c r="BB130" s="1319"/>
      <c r="BC130" s="1320"/>
      <c r="BD130" s="1321"/>
      <c r="BE130" s="577"/>
    </row>
    <row r="131" spans="1:61" ht="24.6" customHeight="1" x14ac:dyDescent="0.2">
      <c r="A131" s="583"/>
      <c r="B131" s="585"/>
      <c r="C131" s="1353"/>
      <c r="D131" s="1354"/>
      <c r="E131" s="1354"/>
      <c r="F131" s="1354"/>
      <c r="G131" s="1354"/>
      <c r="H131" s="1354"/>
      <c r="I131" s="1354"/>
      <c r="J131" s="1354"/>
      <c r="K131" s="1354"/>
      <c r="L131" s="1354"/>
      <c r="M131" s="1354"/>
      <c r="N131" s="1354"/>
      <c r="O131" s="1354"/>
      <c r="P131" s="1354"/>
      <c r="Q131" s="1355"/>
      <c r="R131" s="1356" t="s">
        <v>595</v>
      </c>
      <c r="S131" s="1357"/>
      <c r="T131" s="1357"/>
      <c r="U131" s="1357"/>
      <c r="V131" s="1357"/>
      <c r="W131" s="1357"/>
      <c r="X131" s="1357"/>
      <c r="Y131" s="1357"/>
      <c r="Z131" s="1357"/>
      <c r="AA131" s="1357"/>
      <c r="AB131" s="1357"/>
      <c r="AC131" s="1357"/>
      <c r="AD131" s="1357"/>
      <c r="AE131" s="1357"/>
      <c r="AF131" s="1357"/>
      <c r="AG131" s="1357"/>
      <c r="AH131" s="1357"/>
      <c r="AI131" s="1357"/>
      <c r="AJ131" s="1357"/>
      <c r="AK131" s="1357"/>
      <c r="AL131" s="1358"/>
      <c r="AM131" s="1319" t="s">
        <v>594</v>
      </c>
      <c r="AN131" s="1320"/>
      <c r="AO131" s="1320"/>
      <c r="AP131" s="1320"/>
      <c r="AQ131" s="1320"/>
      <c r="AR131" s="1320"/>
      <c r="AS131" s="1320"/>
      <c r="AT131" s="1320"/>
      <c r="AU131" s="1320"/>
      <c r="AV131" s="1320"/>
      <c r="AW131" s="1320"/>
      <c r="AX131" s="1320"/>
      <c r="AY131" s="1320"/>
      <c r="AZ131" s="1320"/>
      <c r="BA131" s="1352"/>
      <c r="BB131" s="1319"/>
      <c r="BC131" s="1320"/>
      <c r="BD131" s="1321"/>
      <c r="BE131" s="577"/>
      <c r="BI131" s="584"/>
    </row>
    <row r="132" spans="1:61" ht="30" customHeight="1" x14ac:dyDescent="0.2">
      <c r="A132" s="583"/>
      <c r="B132" s="585"/>
      <c r="C132" s="1322" t="s">
        <v>924</v>
      </c>
      <c r="D132" s="1323"/>
      <c r="E132" s="1323"/>
      <c r="F132" s="1323"/>
      <c r="G132" s="1323"/>
      <c r="H132" s="1323"/>
      <c r="I132" s="1323"/>
      <c r="J132" s="1323"/>
      <c r="K132" s="1323"/>
      <c r="L132" s="1323"/>
      <c r="M132" s="1323"/>
      <c r="N132" s="1323"/>
      <c r="O132" s="1323"/>
      <c r="P132" s="1323"/>
      <c r="Q132" s="1324"/>
      <c r="R132" s="1331" t="s">
        <v>925</v>
      </c>
      <c r="S132" s="1323"/>
      <c r="T132" s="1323"/>
      <c r="U132" s="1323"/>
      <c r="V132" s="1323"/>
      <c r="W132" s="1323"/>
      <c r="X132" s="1323"/>
      <c r="Y132" s="1323"/>
      <c r="Z132" s="1323"/>
      <c r="AA132" s="1323"/>
      <c r="AB132" s="1323"/>
      <c r="AC132" s="1323"/>
      <c r="AD132" s="1323"/>
      <c r="AE132" s="1323"/>
      <c r="AF132" s="1323"/>
      <c r="AG132" s="1323"/>
      <c r="AH132" s="1323"/>
      <c r="AI132" s="1323"/>
      <c r="AJ132" s="1323"/>
      <c r="AK132" s="1323"/>
      <c r="AL132" s="1324"/>
      <c r="AM132" s="1332" t="s">
        <v>594</v>
      </c>
      <c r="AN132" s="1333"/>
      <c r="AO132" s="1333"/>
      <c r="AP132" s="1333"/>
      <c r="AQ132" s="1333"/>
      <c r="AR132" s="1333"/>
      <c r="AS132" s="1333"/>
      <c r="AT132" s="1333"/>
      <c r="AU132" s="1333"/>
      <c r="AV132" s="1333"/>
      <c r="AW132" s="1333"/>
      <c r="AX132" s="1333"/>
      <c r="AY132" s="1333"/>
      <c r="AZ132" s="1333"/>
      <c r="BA132" s="1334"/>
      <c r="BB132" s="1332"/>
      <c r="BC132" s="1333"/>
      <c r="BD132" s="1335"/>
      <c r="BE132" s="577"/>
      <c r="BI132" s="584"/>
    </row>
    <row r="133" spans="1:61" ht="30" customHeight="1" x14ac:dyDescent="0.2">
      <c r="A133" s="583"/>
      <c r="B133" s="585"/>
      <c r="C133" s="1325"/>
      <c r="D133" s="1326"/>
      <c r="E133" s="1326"/>
      <c r="F133" s="1326"/>
      <c r="G133" s="1326"/>
      <c r="H133" s="1326"/>
      <c r="I133" s="1326"/>
      <c r="J133" s="1326"/>
      <c r="K133" s="1326"/>
      <c r="L133" s="1326"/>
      <c r="M133" s="1326"/>
      <c r="N133" s="1326"/>
      <c r="O133" s="1326"/>
      <c r="P133" s="1326"/>
      <c r="Q133" s="1327"/>
      <c r="R133" s="1336" t="s">
        <v>902</v>
      </c>
      <c r="S133" s="1337"/>
      <c r="T133" s="1337"/>
      <c r="U133" s="1337"/>
      <c r="V133" s="1337"/>
      <c r="W133" s="1337"/>
      <c r="X133" s="1337"/>
      <c r="Y133" s="1337"/>
      <c r="Z133" s="1337"/>
      <c r="AA133" s="1337"/>
      <c r="AB133" s="1337"/>
      <c r="AC133" s="1337"/>
      <c r="AD133" s="1337"/>
      <c r="AE133" s="1337"/>
      <c r="AF133" s="1337"/>
      <c r="AG133" s="1337"/>
      <c r="AH133" s="1337"/>
      <c r="AI133" s="1337"/>
      <c r="AJ133" s="1337"/>
      <c r="AK133" s="1337"/>
      <c r="AL133" s="1337"/>
      <c r="AM133" s="1338" t="s">
        <v>901</v>
      </c>
      <c r="AN133" s="1338"/>
      <c r="AO133" s="1338"/>
      <c r="AP133" s="1338"/>
      <c r="AQ133" s="1338"/>
      <c r="AR133" s="1338"/>
      <c r="AS133" s="1338"/>
      <c r="AT133" s="1338"/>
      <c r="AU133" s="1338"/>
      <c r="AV133" s="1338"/>
      <c r="AW133" s="1338"/>
      <c r="AX133" s="1338"/>
      <c r="AY133" s="1338"/>
      <c r="AZ133" s="1338"/>
      <c r="BA133" s="1338"/>
      <c r="BB133" s="894"/>
      <c r="BC133" s="895"/>
      <c r="BD133" s="896"/>
      <c r="BE133" s="577"/>
      <c r="BI133" s="584"/>
    </row>
    <row r="134" spans="1:61" ht="30" customHeight="1" x14ac:dyDescent="0.2">
      <c r="A134" s="583"/>
      <c r="B134" s="585"/>
      <c r="C134" s="1328"/>
      <c r="D134" s="1329"/>
      <c r="E134" s="1329"/>
      <c r="F134" s="1329"/>
      <c r="G134" s="1329"/>
      <c r="H134" s="1329"/>
      <c r="I134" s="1329"/>
      <c r="J134" s="1329"/>
      <c r="K134" s="1329"/>
      <c r="L134" s="1329"/>
      <c r="M134" s="1329"/>
      <c r="N134" s="1329"/>
      <c r="O134" s="1329"/>
      <c r="P134" s="1329"/>
      <c r="Q134" s="1330"/>
      <c r="R134" s="1339" t="s">
        <v>979</v>
      </c>
      <c r="S134" s="1339"/>
      <c r="T134" s="1339"/>
      <c r="U134" s="1339"/>
      <c r="V134" s="1339"/>
      <c r="W134" s="1339"/>
      <c r="X134" s="1339"/>
      <c r="Y134" s="1339"/>
      <c r="Z134" s="1339"/>
      <c r="AA134" s="1339"/>
      <c r="AB134" s="1339"/>
      <c r="AC134" s="1339"/>
      <c r="AD134" s="1339"/>
      <c r="AE134" s="1339"/>
      <c r="AF134" s="1339"/>
      <c r="AG134" s="1339"/>
      <c r="AH134" s="1339"/>
      <c r="AI134" s="1339"/>
      <c r="AJ134" s="1339"/>
      <c r="AK134" s="1339"/>
      <c r="AL134" s="1339"/>
      <c r="AM134" s="1340" t="s">
        <v>901</v>
      </c>
      <c r="AN134" s="1340"/>
      <c r="AO134" s="1340"/>
      <c r="AP134" s="1340"/>
      <c r="AQ134" s="1340"/>
      <c r="AR134" s="1340"/>
      <c r="AS134" s="1340"/>
      <c r="AT134" s="1340"/>
      <c r="AU134" s="1340"/>
      <c r="AV134" s="1340"/>
      <c r="AW134" s="1340"/>
      <c r="AX134" s="1340"/>
      <c r="AY134" s="1340"/>
      <c r="AZ134" s="1340"/>
      <c r="BA134" s="1340"/>
      <c r="BB134" s="1046"/>
      <c r="BC134" s="1047"/>
      <c r="BD134" s="1048"/>
      <c r="BE134" s="577"/>
      <c r="BI134" s="584"/>
    </row>
    <row r="135" spans="1:61" ht="22.95" customHeight="1" x14ac:dyDescent="0.2">
      <c r="A135" s="583"/>
      <c r="B135" s="582"/>
      <c r="C135" s="1341" t="s">
        <v>326</v>
      </c>
      <c r="D135" s="1342"/>
      <c r="E135" s="1342"/>
      <c r="F135" s="1342"/>
      <c r="G135" s="1342"/>
      <c r="H135" s="1342"/>
      <c r="I135" s="1342"/>
      <c r="J135" s="1342"/>
      <c r="K135" s="1342"/>
      <c r="L135" s="1342"/>
      <c r="M135" s="1342"/>
      <c r="N135" s="1342"/>
      <c r="O135" s="1342"/>
      <c r="P135" s="1342"/>
      <c r="Q135" s="1343"/>
      <c r="R135" s="1311" t="s">
        <v>50</v>
      </c>
      <c r="S135" s="1312"/>
      <c r="T135" s="1312"/>
      <c r="U135" s="1312"/>
      <c r="V135" s="1312"/>
      <c r="W135" s="1312"/>
      <c r="X135" s="1312"/>
      <c r="Y135" s="1312"/>
      <c r="Z135" s="1312"/>
      <c r="AA135" s="1312"/>
      <c r="AB135" s="1312"/>
      <c r="AC135" s="1312"/>
      <c r="AD135" s="1312"/>
      <c r="AE135" s="1312"/>
      <c r="AF135" s="1312"/>
      <c r="AG135" s="1312"/>
      <c r="AH135" s="1312"/>
      <c r="AI135" s="1312"/>
      <c r="AJ135" s="1312"/>
      <c r="AK135" s="1312"/>
      <c r="AL135" s="1312"/>
      <c r="AM135" s="1312"/>
      <c r="AN135" s="1312"/>
      <c r="AO135" s="1312"/>
      <c r="AP135" s="1312"/>
      <c r="AQ135" s="1312"/>
      <c r="AR135" s="1312"/>
      <c r="AS135" s="1312"/>
      <c r="AT135" s="1312"/>
      <c r="AU135" s="1312"/>
      <c r="AV135" s="1312"/>
      <c r="AW135" s="1312"/>
      <c r="AX135" s="1312"/>
      <c r="AY135" s="1312"/>
      <c r="AZ135" s="1312"/>
      <c r="BA135" s="1313"/>
      <c r="BB135" s="1332"/>
      <c r="BC135" s="1333"/>
      <c r="BD135" s="1335"/>
      <c r="BE135" s="581"/>
    </row>
    <row r="136" spans="1:61" ht="105" customHeight="1" x14ac:dyDescent="0.2">
      <c r="A136" s="578"/>
      <c r="B136" s="1051"/>
      <c r="C136" s="1341" t="s">
        <v>327</v>
      </c>
      <c r="D136" s="1342"/>
      <c r="E136" s="1342"/>
      <c r="F136" s="1342"/>
      <c r="G136" s="1342"/>
      <c r="H136" s="1342"/>
      <c r="I136" s="1342"/>
      <c r="J136" s="1342"/>
      <c r="K136" s="1342"/>
      <c r="L136" s="1342"/>
      <c r="M136" s="1342"/>
      <c r="N136" s="1342"/>
      <c r="O136" s="1342"/>
      <c r="P136" s="1342"/>
      <c r="Q136" s="1343"/>
      <c r="R136" s="1347" t="s">
        <v>437</v>
      </c>
      <c r="S136" s="1348"/>
      <c r="T136" s="1348"/>
      <c r="U136" s="1348"/>
      <c r="V136" s="1348"/>
      <c r="W136" s="1349"/>
      <c r="X136" s="1350" t="s">
        <v>997</v>
      </c>
      <c r="Y136" s="1350"/>
      <c r="Z136" s="1350"/>
      <c r="AA136" s="1350"/>
      <c r="AB136" s="1350"/>
      <c r="AC136" s="1350"/>
      <c r="AD136" s="1350"/>
      <c r="AE136" s="1350"/>
      <c r="AF136" s="1350"/>
      <c r="AG136" s="1350"/>
      <c r="AH136" s="1350"/>
      <c r="AI136" s="1350"/>
      <c r="AJ136" s="1350"/>
      <c r="AK136" s="1350"/>
      <c r="AL136" s="1350"/>
      <c r="AM136" s="1350"/>
      <c r="AN136" s="1350"/>
      <c r="AO136" s="1350"/>
      <c r="AP136" s="1350"/>
      <c r="AQ136" s="1350"/>
      <c r="AR136" s="1350"/>
      <c r="AS136" s="1350"/>
      <c r="AT136" s="1350"/>
      <c r="AU136" s="1350"/>
      <c r="AV136" s="1350"/>
      <c r="AW136" s="1350"/>
      <c r="AX136" s="1350"/>
      <c r="AY136" s="1350"/>
      <c r="AZ136" s="1350"/>
      <c r="BA136" s="1351"/>
      <c r="BB136" s="1344"/>
      <c r="BC136" s="1345"/>
      <c r="BD136" s="1346"/>
      <c r="BE136" s="577"/>
    </row>
    <row r="137" spans="1:61" ht="22.95" customHeight="1" x14ac:dyDescent="0.2">
      <c r="A137" s="578"/>
      <c r="B137" s="1073"/>
      <c r="C137" s="1314" t="s">
        <v>824</v>
      </c>
      <c r="D137" s="1315"/>
      <c r="E137" s="1315"/>
      <c r="F137" s="1315"/>
      <c r="G137" s="1315"/>
      <c r="H137" s="1315"/>
      <c r="I137" s="1315"/>
      <c r="J137" s="1315"/>
      <c r="K137" s="1315"/>
      <c r="L137" s="1315"/>
      <c r="M137" s="1315"/>
      <c r="N137" s="1315"/>
      <c r="O137" s="1315"/>
      <c r="P137" s="1315"/>
      <c r="Q137" s="1315"/>
      <c r="R137" s="1316" t="s">
        <v>980</v>
      </c>
      <c r="S137" s="1317"/>
      <c r="T137" s="1317"/>
      <c r="U137" s="1317"/>
      <c r="V137" s="1317"/>
      <c r="W137" s="1317"/>
      <c r="X137" s="1317"/>
      <c r="Y137" s="1317"/>
      <c r="Z137" s="1317"/>
      <c r="AA137" s="1317"/>
      <c r="AB137" s="1317"/>
      <c r="AC137" s="1317"/>
      <c r="AD137" s="1317"/>
      <c r="AE137" s="1317"/>
      <c r="AF137" s="1317"/>
      <c r="AG137" s="1317"/>
      <c r="AH137" s="1317"/>
      <c r="AI137" s="1317"/>
      <c r="AJ137" s="1317"/>
      <c r="AK137" s="1317"/>
      <c r="AL137" s="1317"/>
      <c r="AM137" s="1317"/>
      <c r="AN137" s="1317"/>
      <c r="AO137" s="1317"/>
      <c r="AP137" s="1317"/>
      <c r="AQ137" s="1317"/>
      <c r="AR137" s="1317"/>
      <c r="AS137" s="1317"/>
      <c r="AT137" s="1317"/>
      <c r="AU137" s="1317"/>
      <c r="AV137" s="1317"/>
      <c r="AW137" s="1317"/>
      <c r="AX137" s="1317"/>
      <c r="AY137" s="1317"/>
      <c r="AZ137" s="1317"/>
      <c r="BA137" s="1318"/>
      <c r="BB137" s="1319"/>
      <c r="BC137" s="1320"/>
      <c r="BD137" s="1321"/>
      <c r="BE137" s="577"/>
    </row>
    <row r="138" spans="1:61" ht="22.95" customHeight="1" thickBot="1" x14ac:dyDescent="0.25">
      <c r="A138" s="578"/>
      <c r="B138" s="1075"/>
      <c r="C138" s="1600" t="s">
        <v>1002</v>
      </c>
      <c r="D138" s="1601"/>
      <c r="E138" s="1601"/>
      <c r="F138" s="1601"/>
      <c r="G138" s="1601"/>
      <c r="H138" s="1601"/>
      <c r="I138" s="1601"/>
      <c r="J138" s="1601"/>
      <c r="K138" s="1601"/>
      <c r="L138" s="1601"/>
      <c r="M138" s="1601"/>
      <c r="N138" s="1601"/>
      <c r="O138" s="1601"/>
      <c r="P138" s="1601"/>
      <c r="Q138" s="1602"/>
      <c r="R138" s="1603" t="s">
        <v>439</v>
      </c>
      <c r="S138" s="1604"/>
      <c r="T138" s="1604"/>
      <c r="U138" s="1604"/>
      <c r="V138" s="1604"/>
      <c r="W138" s="1604"/>
      <c r="X138" s="1604"/>
      <c r="Y138" s="1604"/>
      <c r="Z138" s="1604"/>
      <c r="AA138" s="1604"/>
      <c r="AB138" s="1604"/>
      <c r="AC138" s="1604"/>
      <c r="AD138" s="1604"/>
      <c r="AE138" s="1604"/>
      <c r="AF138" s="1604"/>
      <c r="AG138" s="1604"/>
      <c r="AH138" s="1604"/>
      <c r="AI138" s="1604"/>
      <c r="AJ138" s="1604"/>
      <c r="AK138" s="1604"/>
      <c r="AL138" s="1604"/>
      <c r="AM138" s="1604"/>
      <c r="AN138" s="1604"/>
      <c r="AO138" s="1604"/>
      <c r="AP138" s="1604"/>
      <c r="AQ138" s="1604"/>
      <c r="AR138" s="1604"/>
      <c r="AS138" s="1604"/>
      <c r="AT138" s="1604"/>
      <c r="AU138" s="1604"/>
      <c r="AV138" s="1604"/>
      <c r="AW138" s="1604"/>
      <c r="AX138" s="1604"/>
      <c r="AY138" s="1604"/>
      <c r="AZ138" s="1604"/>
      <c r="BA138" s="1605"/>
      <c r="BB138" s="1071"/>
      <c r="BC138" s="1064"/>
      <c r="BD138" s="1066"/>
      <c r="BE138" s="581"/>
    </row>
    <row r="139" spans="1:61" ht="20.25" customHeight="1" x14ac:dyDescent="0.2">
      <c r="A139" s="576"/>
      <c r="B139" s="911" t="s">
        <v>987</v>
      </c>
      <c r="C139" s="664"/>
      <c r="D139" s="664"/>
      <c r="E139" s="664"/>
      <c r="F139" s="664"/>
      <c r="G139" s="664"/>
      <c r="H139" s="664"/>
      <c r="I139" s="664"/>
      <c r="J139" s="664"/>
      <c r="K139" s="664"/>
      <c r="L139" s="664"/>
      <c r="M139" s="664"/>
      <c r="N139" s="664"/>
      <c r="O139" s="664"/>
      <c r="P139" s="664"/>
      <c r="Q139" s="664"/>
      <c r="R139" s="575"/>
      <c r="S139" s="575"/>
      <c r="T139" s="575"/>
      <c r="U139" s="575"/>
      <c r="V139" s="575"/>
      <c r="W139" s="575"/>
      <c r="X139" s="575"/>
      <c r="Y139" s="575"/>
      <c r="Z139" s="575"/>
      <c r="AA139" s="665"/>
      <c r="AB139" s="665"/>
      <c r="AC139" s="665"/>
      <c r="AD139" s="665"/>
      <c r="AE139" s="666"/>
      <c r="AF139" s="666"/>
      <c r="AG139" s="666"/>
      <c r="AH139" s="666"/>
      <c r="AI139" s="666"/>
      <c r="AJ139" s="666"/>
      <c r="AK139" s="666"/>
      <c r="AL139" s="666"/>
      <c r="AM139" s="1052"/>
      <c r="AN139" s="1052"/>
      <c r="AO139" s="1052"/>
      <c r="AP139" s="1052"/>
      <c r="AQ139" s="1052"/>
      <c r="AR139" s="1052"/>
      <c r="AS139" s="1052"/>
      <c r="AT139" s="1052"/>
      <c r="AU139" s="1052"/>
      <c r="AV139" s="1052"/>
      <c r="AW139" s="1052"/>
      <c r="AX139" s="1052"/>
      <c r="AY139" s="1052"/>
      <c r="AZ139" s="1052"/>
      <c r="BA139" s="1052"/>
      <c r="BB139" s="1052"/>
      <c r="BC139" s="1074"/>
      <c r="BD139" s="1074"/>
      <c r="BE139" s="573"/>
    </row>
    <row r="140" spans="1:61" ht="16.2" x14ac:dyDescent="0.2">
      <c r="B140" s="912" t="s">
        <v>988</v>
      </c>
    </row>
    <row r="141" spans="1:61" ht="16.2" x14ac:dyDescent="0.2">
      <c r="B141" s="912" t="s">
        <v>989</v>
      </c>
    </row>
    <row r="142" spans="1:61" ht="16.2" x14ac:dyDescent="0.2">
      <c r="B142" s="912" t="s">
        <v>930</v>
      </c>
      <c r="BG142" s="570" t="s">
        <v>314</v>
      </c>
    </row>
    <row r="143" spans="1:61" ht="16.2" x14ac:dyDescent="0.2">
      <c r="B143" s="912" t="s">
        <v>931</v>
      </c>
      <c r="BG143" s="570" t="s">
        <v>320</v>
      </c>
    </row>
    <row r="144" spans="1:61" x14ac:dyDescent="0.2">
      <c r="BG144" s="570" t="s">
        <v>321</v>
      </c>
    </row>
    <row r="145" spans="59:59" x14ac:dyDescent="0.2">
      <c r="BG145" s="570" t="s">
        <v>322</v>
      </c>
    </row>
    <row r="146" spans="59:59" x14ac:dyDescent="0.2">
      <c r="BG146" s="570" t="s">
        <v>323</v>
      </c>
    </row>
    <row r="147" spans="59:59" x14ac:dyDescent="0.2">
      <c r="BG147" s="570" t="s">
        <v>324</v>
      </c>
    </row>
    <row r="148" spans="59:59" x14ac:dyDescent="0.2">
      <c r="BG148" s="570" t="s">
        <v>649</v>
      </c>
    </row>
    <row r="149" spans="59:59" x14ac:dyDescent="0.2">
      <c r="BG149" s="570" t="s">
        <v>325</v>
      </c>
    </row>
  </sheetData>
  <mergeCells count="440">
    <mergeCell ref="C116:Q116"/>
    <mergeCell ref="R116:BA116"/>
    <mergeCell ref="C138:Q138"/>
    <mergeCell ref="R138:BA138"/>
    <mergeCell ref="BB29:BD29"/>
    <mergeCell ref="I36:U36"/>
    <mergeCell ref="V36:BA36"/>
    <mergeCell ref="BB36:BD36"/>
    <mergeCell ref="C54:Q54"/>
    <mergeCell ref="R54:BA54"/>
    <mergeCell ref="C87:Q87"/>
    <mergeCell ref="R87:BA87"/>
    <mergeCell ref="C53:Q53"/>
    <mergeCell ref="R53:BA53"/>
    <mergeCell ref="B55:H56"/>
    <mergeCell ref="AM42:BA42"/>
    <mergeCell ref="AA42:AL42"/>
    <mergeCell ref="I44:K44"/>
    <mergeCell ref="AA44:AL44"/>
    <mergeCell ref="AM48:BA48"/>
    <mergeCell ref="C51:Q51"/>
    <mergeCell ref="R51:W51"/>
    <mergeCell ref="X51:BA51"/>
    <mergeCell ref="C52:Q52"/>
    <mergeCell ref="I55:K56"/>
    <mergeCell ref="L55:Q56"/>
    <mergeCell ref="R55:X56"/>
    <mergeCell ref="Y55:BA56"/>
    <mergeCell ref="R50:BA50"/>
    <mergeCell ref="A2:BE2"/>
    <mergeCell ref="BB73:BD73"/>
    <mergeCell ref="AA45:AL45"/>
    <mergeCell ref="BB37:BD37"/>
    <mergeCell ref="BB8:BD8"/>
    <mergeCell ref="BB9:BD9"/>
    <mergeCell ref="BB44:BD44"/>
    <mergeCell ref="BB10:BD10"/>
    <mergeCell ref="B6:H7"/>
    <mergeCell ref="AA4:AE4"/>
    <mergeCell ref="AF4:BA4"/>
    <mergeCell ref="AA43:AL43"/>
    <mergeCell ref="AM43:BA43"/>
    <mergeCell ref="AM41:BA41"/>
    <mergeCell ref="AM40:BA40"/>
    <mergeCell ref="AM49:BA49"/>
    <mergeCell ref="BB42:BD42"/>
    <mergeCell ref="BB35:BD35"/>
    <mergeCell ref="L4:Y4"/>
    <mergeCell ref="BB106:BD106"/>
    <mergeCell ref="BB95:BD95"/>
    <mergeCell ref="BB97:BD97"/>
    <mergeCell ref="BB45:BD45"/>
    <mergeCell ref="AM46:BA46"/>
    <mergeCell ref="BB40:BD40"/>
    <mergeCell ref="BB14:BD14"/>
    <mergeCell ref="AJ61:BA61"/>
    <mergeCell ref="BB61:BD61"/>
    <mergeCell ref="AJ76:BA76"/>
    <mergeCell ref="BB99:BD99"/>
    <mergeCell ref="BB100:BD100"/>
    <mergeCell ref="BB98:BD98"/>
    <mergeCell ref="BB96:BD96"/>
    <mergeCell ref="R52:BA52"/>
    <mergeCell ref="R106:AL106"/>
    <mergeCell ref="BB25:BD25"/>
    <mergeCell ref="BB63:BD63"/>
    <mergeCell ref="BB64:BD64"/>
    <mergeCell ref="BB65:BD65"/>
    <mergeCell ref="Y75:AI75"/>
    <mergeCell ref="AJ75:BA75"/>
    <mergeCell ref="Y76:AI76"/>
    <mergeCell ref="BB66:BD66"/>
    <mergeCell ref="B4:K4"/>
    <mergeCell ref="V37:BA37"/>
    <mergeCell ref="BB24:BD24"/>
    <mergeCell ref="BB22:BD22"/>
    <mergeCell ref="BB23:BD23"/>
    <mergeCell ref="BB26:BD26"/>
    <mergeCell ref="AA94:AL94"/>
    <mergeCell ref="AA95:AL95"/>
    <mergeCell ref="BB6:BD7"/>
    <mergeCell ref="B8:B15"/>
    <mergeCell ref="C8:H15"/>
    <mergeCell ref="I8:U8"/>
    <mergeCell ref="V8:BA8"/>
    <mergeCell ref="I9:U9"/>
    <mergeCell ref="V9:BA9"/>
    <mergeCell ref="I10:U10"/>
    <mergeCell ref="V10:BA10"/>
    <mergeCell ref="I11:U11"/>
    <mergeCell ref="V11:BA11"/>
    <mergeCell ref="I12:U12"/>
    <mergeCell ref="V12:BA12"/>
    <mergeCell ref="I14:U14"/>
    <mergeCell ref="V14:BA14"/>
    <mergeCell ref="BB20:BD20"/>
    <mergeCell ref="C106:H106"/>
    <mergeCell ref="I106:K106"/>
    <mergeCell ref="AA99:AL99"/>
    <mergeCell ref="AA100:AL100"/>
    <mergeCell ref="BB46:BD46"/>
    <mergeCell ref="AM47:BA47"/>
    <mergeCell ref="I43:K43"/>
    <mergeCell ref="AM44:BA44"/>
    <mergeCell ref="I45:K45"/>
    <mergeCell ref="C90:H105"/>
    <mergeCell ref="L90:Q98"/>
    <mergeCell ref="R90:Z105"/>
    <mergeCell ref="AA90:AL90"/>
    <mergeCell ref="L99:Q105"/>
    <mergeCell ref="I101:K105"/>
    <mergeCell ref="AM96:BA96"/>
    <mergeCell ref="AA96:AL96"/>
    <mergeCell ref="BB90:BD90"/>
    <mergeCell ref="BB74:BD74"/>
    <mergeCell ref="BB70:BD70"/>
    <mergeCell ref="BB69:BD69"/>
    <mergeCell ref="BB55:BD56"/>
    <mergeCell ref="BB60:BD60"/>
    <mergeCell ref="Y61:AI61"/>
    <mergeCell ref="I99:K99"/>
    <mergeCell ref="I100:K100"/>
    <mergeCell ref="L106:Q106"/>
    <mergeCell ref="AM106:BA106"/>
    <mergeCell ref="AA97:AL97"/>
    <mergeCell ref="I98:K98"/>
    <mergeCell ref="AA98:AL98"/>
    <mergeCell ref="AM98:BA98"/>
    <mergeCell ref="BB27:BD27"/>
    <mergeCell ref="BB94:BD94"/>
    <mergeCell ref="BB43:BD43"/>
    <mergeCell ref="BB41:BD41"/>
    <mergeCell ref="BB58:BD58"/>
    <mergeCell ref="BB57:BD57"/>
    <mergeCell ref="BB59:BD59"/>
    <mergeCell ref="BB75:BD75"/>
    <mergeCell ref="BB68:BD68"/>
    <mergeCell ref="BB76:BD76"/>
    <mergeCell ref="BB47:BD47"/>
    <mergeCell ref="BB67:BD67"/>
    <mergeCell ref="BB28:BD28"/>
    <mergeCell ref="BB30:BD30"/>
    <mergeCell ref="BB52:BD53"/>
    <mergeCell ref="BB62:BD62"/>
    <mergeCell ref="B16:B23"/>
    <mergeCell ref="C16:H23"/>
    <mergeCell ref="I16:U16"/>
    <mergeCell ref="V16:BA16"/>
    <mergeCell ref="I17:U17"/>
    <mergeCell ref="V17:BA17"/>
    <mergeCell ref="I18:U18"/>
    <mergeCell ref="V18:BA18"/>
    <mergeCell ref="I22:U22"/>
    <mergeCell ref="V22:BA22"/>
    <mergeCell ref="I23:U23"/>
    <mergeCell ref="V23:BA23"/>
    <mergeCell ref="I6:BA7"/>
    <mergeCell ref="I21:U21"/>
    <mergeCell ref="V21:BA21"/>
    <mergeCell ref="BB18:BD18"/>
    <mergeCell ref="I19:U19"/>
    <mergeCell ref="V19:BA19"/>
    <mergeCell ref="BB19:BD19"/>
    <mergeCell ref="I20:U20"/>
    <mergeCell ref="V20:BA20"/>
    <mergeCell ref="BB21:BD21"/>
    <mergeCell ref="I15:U15"/>
    <mergeCell ref="V15:BA15"/>
    <mergeCell ref="BB15:BD15"/>
    <mergeCell ref="I13:U13"/>
    <mergeCell ref="V13:BA13"/>
    <mergeCell ref="BB13:BD13"/>
    <mergeCell ref="BB11:BD11"/>
    <mergeCell ref="BB16:BD16"/>
    <mergeCell ref="BB17:BD17"/>
    <mergeCell ref="BB12:BD12"/>
    <mergeCell ref="AA40:AL40"/>
    <mergeCell ref="B38:H39"/>
    <mergeCell ref="B24:B30"/>
    <mergeCell ref="C24:H30"/>
    <mergeCell ref="I24:U24"/>
    <mergeCell ref="V24:BA24"/>
    <mergeCell ref="I25:U25"/>
    <mergeCell ref="V25:BA25"/>
    <mergeCell ref="I26:U26"/>
    <mergeCell ref="V26:BA26"/>
    <mergeCell ref="I27:U27"/>
    <mergeCell ref="V27:BA27"/>
    <mergeCell ref="I28:U28"/>
    <mergeCell ref="V28:BA28"/>
    <mergeCell ref="I30:U30"/>
    <mergeCell ref="V30:BA30"/>
    <mergeCell ref="I29:U29"/>
    <mergeCell ref="V29:BA29"/>
    <mergeCell ref="B31:B37"/>
    <mergeCell ref="C31:H37"/>
    <mergeCell ref="I31:U31"/>
    <mergeCell ref="V31:BA31"/>
    <mergeCell ref="I35:U35"/>
    <mergeCell ref="V35:BA35"/>
    <mergeCell ref="BB31:BD31"/>
    <mergeCell ref="I32:U32"/>
    <mergeCell ref="V32:BA32"/>
    <mergeCell ref="BB32:BD32"/>
    <mergeCell ref="I33:U33"/>
    <mergeCell ref="V33:BA33"/>
    <mergeCell ref="BB33:BD33"/>
    <mergeCell ref="I34:U34"/>
    <mergeCell ref="V34:BA34"/>
    <mergeCell ref="BB34:BD34"/>
    <mergeCell ref="I37:U37"/>
    <mergeCell ref="I38:K39"/>
    <mergeCell ref="L38:Q39"/>
    <mergeCell ref="R38:Z39"/>
    <mergeCell ref="AA38:BA39"/>
    <mergeCell ref="BB38:BD39"/>
    <mergeCell ref="B40:B53"/>
    <mergeCell ref="C40:H45"/>
    <mergeCell ref="I40:K40"/>
    <mergeCell ref="L40:Q45"/>
    <mergeCell ref="R40:Z45"/>
    <mergeCell ref="I41:K41"/>
    <mergeCell ref="I42:K42"/>
    <mergeCell ref="C46:H46"/>
    <mergeCell ref="L46:Q46"/>
    <mergeCell ref="R46:AL46"/>
    <mergeCell ref="C47:Q49"/>
    <mergeCell ref="R47:AL47"/>
    <mergeCell ref="R48:AL48"/>
    <mergeCell ref="R49:AL49"/>
    <mergeCell ref="C50:Q50"/>
    <mergeCell ref="BB50:BD51"/>
    <mergeCell ref="AM45:BA45"/>
    <mergeCell ref="I46:K46"/>
    <mergeCell ref="AA41:AL41"/>
    <mergeCell ref="AJ74:BA74"/>
    <mergeCell ref="R57:X76"/>
    <mergeCell ref="BB72:BD72"/>
    <mergeCell ref="BB71:BD71"/>
    <mergeCell ref="L57:Q76"/>
    <mergeCell ref="Y57:AI57"/>
    <mergeCell ref="AJ57:BA57"/>
    <mergeCell ref="Y58:AI58"/>
    <mergeCell ref="AJ58:BA58"/>
    <mergeCell ref="Y59:AI59"/>
    <mergeCell ref="AJ59:BA59"/>
    <mergeCell ref="Y60:AI60"/>
    <mergeCell ref="AJ60:BA60"/>
    <mergeCell ref="Y62:AI62"/>
    <mergeCell ref="AJ62:BA62"/>
    <mergeCell ref="Y63:AI63"/>
    <mergeCell ref="Y72:AI72"/>
    <mergeCell ref="AJ72:BA72"/>
    <mergeCell ref="Y73:AI73"/>
    <mergeCell ref="C57:H76"/>
    <mergeCell ref="AJ63:BA63"/>
    <mergeCell ref="I64:K64"/>
    <mergeCell ref="Y64:AI64"/>
    <mergeCell ref="AJ64:BA64"/>
    <mergeCell ref="Y68:AI68"/>
    <mergeCell ref="AJ68:BA68"/>
    <mergeCell ref="Y69:AI69"/>
    <mergeCell ref="AJ69:BA69"/>
    <mergeCell ref="Y70:AI70"/>
    <mergeCell ref="AJ70:BA70"/>
    <mergeCell ref="Y71:AI71"/>
    <mergeCell ref="AJ71:BA71"/>
    <mergeCell ref="I65:K65"/>
    <mergeCell ref="Y65:AI65"/>
    <mergeCell ref="I66:K66"/>
    <mergeCell ref="Y66:AI66"/>
    <mergeCell ref="AJ66:BA66"/>
    <mergeCell ref="AJ73:BA73"/>
    <mergeCell ref="AJ65:BA65"/>
    <mergeCell ref="I67:K67"/>
    <mergeCell ref="Y67:AI67"/>
    <mergeCell ref="AJ67:BA67"/>
    <mergeCell ref="Y74:AI74"/>
    <mergeCell ref="C78:H78"/>
    <mergeCell ref="I78:K78"/>
    <mergeCell ref="L78:Q78"/>
    <mergeCell ref="R78:AL78"/>
    <mergeCell ref="AM78:BA78"/>
    <mergeCell ref="AM77:BA77"/>
    <mergeCell ref="I77:K77"/>
    <mergeCell ref="BB78:BD78"/>
    <mergeCell ref="C79:H79"/>
    <mergeCell ref="I79:K79"/>
    <mergeCell ref="L79:Q79"/>
    <mergeCell ref="R79:AL79"/>
    <mergeCell ref="AM79:BA79"/>
    <mergeCell ref="BB79:BD79"/>
    <mergeCell ref="BB77:BD77"/>
    <mergeCell ref="C77:H77"/>
    <mergeCell ref="L77:Q77"/>
    <mergeCell ref="R77:AL77"/>
    <mergeCell ref="C80:Q82"/>
    <mergeCell ref="R80:AL80"/>
    <mergeCell ref="AM80:BA80"/>
    <mergeCell ref="BB80:BD80"/>
    <mergeCell ref="R81:AL81"/>
    <mergeCell ref="AM81:BA81"/>
    <mergeCell ref="R82:AL82"/>
    <mergeCell ref="AM82:BA82"/>
    <mergeCell ref="C83:Q83"/>
    <mergeCell ref="BB83:BD84"/>
    <mergeCell ref="C84:Q84"/>
    <mergeCell ref="R84:W84"/>
    <mergeCell ref="X84:BA84"/>
    <mergeCell ref="R83:BA83"/>
    <mergeCell ref="C85:Q85"/>
    <mergeCell ref="R85:BA85"/>
    <mergeCell ref="BB85:BD86"/>
    <mergeCell ref="C86:Q86"/>
    <mergeCell ref="R86:BA86"/>
    <mergeCell ref="B88:H89"/>
    <mergeCell ref="I88:K89"/>
    <mergeCell ref="L88:Q89"/>
    <mergeCell ref="R88:Z89"/>
    <mergeCell ref="AA88:BA89"/>
    <mergeCell ref="BB88:BD89"/>
    <mergeCell ref="BH90:BP105"/>
    <mergeCell ref="AA91:AL91"/>
    <mergeCell ref="AM91:BA91"/>
    <mergeCell ref="BB91:BD91"/>
    <mergeCell ref="AA92:AL92"/>
    <mergeCell ref="AM92:BA92"/>
    <mergeCell ref="BB92:BD92"/>
    <mergeCell ref="AA93:AL93"/>
    <mergeCell ref="AM93:BA93"/>
    <mergeCell ref="BB93:BD93"/>
    <mergeCell ref="AA101:BA105"/>
    <mergeCell ref="AM97:BA97"/>
    <mergeCell ref="AM100:BA100"/>
    <mergeCell ref="AM99:BA99"/>
    <mergeCell ref="AM90:BA90"/>
    <mergeCell ref="AM95:BA95"/>
    <mergeCell ref="AM94:BA94"/>
    <mergeCell ref="C108:H108"/>
    <mergeCell ref="I108:K108"/>
    <mergeCell ref="L108:Q108"/>
    <mergeCell ref="BB108:BD108"/>
    <mergeCell ref="C109:Q111"/>
    <mergeCell ref="BB109:BD109"/>
    <mergeCell ref="R110:AL110"/>
    <mergeCell ref="R111:AL111"/>
    <mergeCell ref="AM107:BA107"/>
    <mergeCell ref="BB107:BD107"/>
    <mergeCell ref="R108:AL108"/>
    <mergeCell ref="AM108:BA108"/>
    <mergeCell ref="R109:AL109"/>
    <mergeCell ref="AM109:BA109"/>
    <mergeCell ref="AM111:BA111"/>
    <mergeCell ref="AM110:BA110"/>
    <mergeCell ref="R107:AL107"/>
    <mergeCell ref="L107:Q107"/>
    <mergeCell ref="C107:H107"/>
    <mergeCell ref="I107:K107"/>
    <mergeCell ref="BB112:BD113"/>
    <mergeCell ref="C113:Q113"/>
    <mergeCell ref="R113:W113"/>
    <mergeCell ref="X113:BA113"/>
    <mergeCell ref="C114:Q114"/>
    <mergeCell ref="R114:BA114"/>
    <mergeCell ref="BB114:BD115"/>
    <mergeCell ref="C115:Q115"/>
    <mergeCell ref="R115:BA115"/>
    <mergeCell ref="C112:Q112"/>
    <mergeCell ref="R112:BA112"/>
    <mergeCell ref="B117:H118"/>
    <mergeCell ref="I117:K118"/>
    <mergeCell ref="L117:Q118"/>
    <mergeCell ref="R117:Z118"/>
    <mergeCell ref="AA117:BA118"/>
    <mergeCell ref="BB117:BD118"/>
    <mergeCell ref="C119:H130"/>
    <mergeCell ref="L119:Q129"/>
    <mergeCell ref="R119:Z130"/>
    <mergeCell ref="AA119:AL119"/>
    <mergeCell ref="AM119:BA119"/>
    <mergeCell ref="BB119:BD119"/>
    <mergeCell ref="AA120:AL120"/>
    <mergeCell ref="AM120:BA120"/>
    <mergeCell ref="BB120:BD120"/>
    <mergeCell ref="AA121:AL121"/>
    <mergeCell ref="AM121:BA121"/>
    <mergeCell ref="BB121:BD121"/>
    <mergeCell ref="AA122:AL122"/>
    <mergeCell ref="AM122:BA122"/>
    <mergeCell ref="BB122:BD122"/>
    <mergeCell ref="I123:K123"/>
    <mergeCell ref="AA123:AL123"/>
    <mergeCell ref="AM123:BA123"/>
    <mergeCell ref="BB123:BD123"/>
    <mergeCell ref="I124:K124"/>
    <mergeCell ref="AA124:AL124"/>
    <mergeCell ref="AM124:BA124"/>
    <mergeCell ref="BB124:BD124"/>
    <mergeCell ref="I125:K125"/>
    <mergeCell ref="AA125:AL125"/>
    <mergeCell ref="AM125:BA125"/>
    <mergeCell ref="BB125:BD125"/>
    <mergeCell ref="AM130:BA130"/>
    <mergeCell ref="BB130:BD130"/>
    <mergeCell ref="C131:H131"/>
    <mergeCell ref="I131:K131"/>
    <mergeCell ref="L131:Q131"/>
    <mergeCell ref="R131:AL131"/>
    <mergeCell ref="AM131:BA131"/>
    <mergeCell ref="BB131:BD131"/>
    <mergeCell ref="AA126:AL126"/>
    <mergeCell ref="AM126:BA126"/>
    <mergeCell ref="BB126:BD126"/>
    <mergeCell ref="AA127:AL127"/>
    <mergeCell ref="AM127:BA127"/>
    <mergeCell ref="BB127:BD127"/>
    <mergeCell ref="AA128:AL128"/>
    <mergeCell ref="AM128:BA128"/>
    <mergeCell ref="BB128:BD128"/>
    <mergeCell ref="AA129:AL129"/>
    <mergeCell ref="AM129:BA129"/>
    <mergeCell ref="BB129:BD129"/>
    <mergeCell ref="AA130:AL130"/>
    <mergeCell ref="R135:BA135"/>
    <mergeCell ref="C137:Q137"/>
    <mergeCell ref="R137:BA137"/>
    <mergeCell ref="BB137:BD137"/>
    <mergeCell ref="C132:Q134"/>
    <mergeCell ref="R132:AL132"/>
    <mergeCell ref="AM132:BA132"/>
    <mergeCell ref="BB132:BD132"/>
    <mergeCell ref="R133:AL133"/>
    <mergeCell ref="AM133:BA133"/>
    <mergeCell ref="R134:AL134"/>
    <mergeCell ref="AM134:BA134"/>
    <mergeCell ref="C135:Q135"/>
    <mergeCell ref="BB135:BD136"/>
    <mergeCell ref="C136:Q136"/>
    <mergeCell ref="R136:W136"/>
    <mergeCell ref="X136:BA136"/>
  </mergeCells>
  <phoneticPr fontId="5"/>
  <dataValidations count="1">
    <dataValidation type="list" allowBlank="1" showInputMessage="1" showErrorMessage="1" sqref="L4:Y4">
      <formula1>$BG$142:$BG$149</formula1>
    </dataValidation>
  </dataValidations>
  <pageMargins left="0.59055118110236227" right="0.19685039370078741" top="0.51181102362204722" bottom="0.23622047244094491" header="0.19685039370078741" footer="0.19685039370078741"/>
  <pageSetup paperSize="9" scale="55" orientation="portrait" r:id="rId1"/>
  <headerFooter alignWithMargins="0"/>
  <rowBreaks count="2" manualBreakCount="2">
    <brk id="37" max="57" man="1"/>
    <brk id="87" max="57"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CG160"/>
  <sheetViews>
    <sheetView showGridLines="0" view="pageBreakPreview" zoomScale="70" zoomScaleNormal="75" zoomScaleSheetLayoutView="70" workbookViewId="0">
      <selection activeCell="AF4" sqref="AF4:BA4"/>
    </sheetView>
  </sheetViews>
  <sheetFormatPr defaultColWidth="9" defaultRowHeight="13.2" x14ac:dyDescent="0.2"/>
  <cols>
    <col min="1" max="1" width="4" style="571" customWidth="1"/>
    <col min="2" max="4" width="2.6640625" style="570" customWidth="1"/>
    <col min="5" max="5" width="1.44140625" style="570" customWidth="1"/>
    <col min="6" max="6" width="0.77734375" style="570" customWidth="1"/>
    <col min="7" max="9" width="2.6640625" style="570" customWidth="1"/>
    <col min="10" max="10" width="1.44140625" style="570" customWidth="1"/>
    <col min="11" max="11" width="3" style="570" customWidth="1"/>
    <col min="12" max="15" width="2.6640625" style="572" customWidth="1"/>
    <col min="16" max="16" width="3.6640625" style="572" customWidth="1"/>
    <col min="17" max="17" width="4.6640625" style="572" customWidth="1"/>
    <col min="18" max="21" width="2.6640625" style="570" customWidth="1"/>
    <col min="22" max="22" width="5" style="570" customWidth="1"/>
    <col min="23" max="25" width="2.6640625" style="570" customWidth="1"/>
    <col min="26" max="26" width="3.33203125" style="570" customWidth="1"/>
    <col min="27" max="38" width="2.6640625" style="571" customWidth="1"/>
    <col min="39" max="47" width="2.6640625" style="570" customWidth="1"/>
    <col min="48" max="48" width="5" style="570" customWidth="1"/>
    <col min="49" max="51" width="2.6640625" style="570" customWidth="1"/>
    <col min="52" max="53" width="5.109375" style="570" customWidth="1"/>
    <col min="54" max="54" width="3.6640625" style="570" customWidth="1"/>
    <col min="55" max="56" width="2.6640625" style="570" customWidth="1"/>
    <col min="57" max="57" width="1.44140625" style="570" customWidth="1"/>
    <col min="58" max="58" width="2.6640625" style="570" customWidth="1"/>
    <col min="59" max="16384" width="9" style="570"/>
  </cols>
  <sheetData>
    <row r="1" spans="1:57" ht="19.5" customHeight="1" x14ac:dyDescent="0.2">
      <c r="A1" s="578" t="s">
        <v>759</v>
      </c>
      <c r="B1" s="602"/>
      <c r="C1" s="601"/>
      <c r="D1" s="601"/>
      <c r="E1" s="601"/>
      <c r="F1" s="601"/>
      <c r="G1" s="601"/>
      <c r="H1" s="601"/>
      <c r="I1" s="591"/>
      <c r="J1" s="600"/>
      <c r="K1" s="600"/>
      <c r="L1" s="599"/>
      <c r="M1" s="599"/>
      <c r="N1" s="599"/>
      <c r="O1" s="599"/>
      <c r="P1" s="599"/>
      <c r="Q1" s="599"/>
      <c r="R1" s="599"/>
      <c r="S1" s="599"/>
      <c r="T1" s="599"/>
      <c r="U1" s="599"/>
      <c r="V1" s="599"/>
      <c r="W1" s="599"/>
      <c r="X1" s="599"/>
      <c r="Y1" s="599"/>
      <c r="Z1" s="599"/>
      <c r="AA1" s="597"/>
      <c r="AB1" s="597"/>
      <c r="AC1" s="597"/>
      <c r="AD1" s="597"/>
      <c r="AE1" s="597"/>
      <c r="AF1" s="597"/>
      <c r="AG1" s="597"/>
      <c r="AH1" s="597"/>
      <c r="AI1" s="597"/>
      <c r="AJ1" s="597"/>
      <c r="AK1" s="597"/>
      <c r="AL1" s="597"/>
      <c r="AM1" s="591"/>
      <c r="AN1" s="591"/>
      <c r="AO1" s="591"/>
      <c r="AP1" s="591"/>
      <c r="AQ1" s="591"/>
      <c r="AR1" s="591"/>
      <c r="AS1" s="591"/>
      <c r="AT1" s="591"/>
      <c r="AU1" s="591"/>
      <c r="AV1" s="591"/>
      <c r="AW1" s="591"/>
      <c r="AX1" s="591"/>
      <c r="AY1" s="591"/>
      <c r="AZ1" s="591"/>
      <c r="BA1" s="591"/>
      <c r="BB1" s="597"/>
      <c r="BC1" s="597"/>
      <c r="BD1" s="597"/>
      <c r="BE1" s="577"/>
    </row>
    <row r="2" spans="1:57" ht="20.25" customHeight="1" x14ac:dyDescent="0.2">
      <c r="A2" s="1726" t="s">
        <v>401</v>
      </c>
      <c r="B2" s="1726"/>
      <c r="C2" s="1726"/>
      <c r="D2" s="1726"/>
      <c r="E2" s="1726"/>
      <c r="F2" s="1726"/>
      <c r="G2" s="1726"/>
      <c r="H2" s="1726"/>
      <c r="I2" s="1726"/>
      <c r="J2" s="1726"/>
      <c r="K2" s="1726"/>
      <c r="L2" s="1726"/>
      <c r="M2" s="1726"/>
      <c r="N2" s="1726"/>
      <c r="O2" s="1726"/>
      <c r="P2" s="1726"/>
      <c r="Q2" s="1726"/>
      <c r="R2" s="1726"/>
      <c r="S2" s="1726"/>
      <c r="T2" s="1726"/>
      <c r="U2" s="1726"/>
      <c r="V2" s="1726"/>
      <c r="W2" s="1726"/>
      <c r="X2" s="1726"/>
      <c r="Y2" s="1726"/>
      <c r="Z2" s="1726"/>
      <c r="AA2" s="1726"/>
      <c r="AB2" s="1726"/>
      <c r="AC2" s="1726"/>
      <c r="AD2" s="1726"/>
      <c r="AE2" s="1726"/>
      <c r="AF2" s="1726"/>
      <c r="AG2" s="1726"/>
      <c r="AH2" s="1726"/>
      <c r="AI2" s="1726"/>
      <c r="AJ2" s="1726"/>
      <c r="AK2" s="1726"/>
      <c r="AL2" s="1726"/>
      <c r="AM2" s="1726"/>
      <c r="AN2" s="1726"/>
      <c r="AO2" s="1726"/>
      <c r="AP2" s="1726"/>
      <c r="AQ2" s="1726"/>
      <c r="AR2" s="1726"/>
      <c r="AS2" s="1726"/>
      <c r="AT2" s="1726"/>
      <c r="AU2" s="1726"/>
      <c r="AV2" s="1726"/>
      <c r="AW2" s="1726"/>
      <c r="AX2" s="1726"/>
      <c r="AY2" s="1726"/>
      <c r="AZ2" s="1726"/>
      <c r="BA2" s="1726"/>
      <c r="BB2" s="1726"/>
      <c r="BC2" s="1726"/>
      <c r="BD2" s="1726"/>
      <c r="BE2" s="1726"/>
    </row>
    <row r="3" spans="1:57" ht="8.25" customHeight="1" thickBot="1" x14ac:dyDescent="0.25">
      <c r="A3" s="594"/>
      <c r="B3" s="593"/>
      <c r="C3" s="593"/>
      <c r="D3" s="593"/>
      <c r="E3" s="593"/>
      <c r="F3" s="593"/>
      <c r="G3" s="593"/>
      <c r="H3" s="593"/>
      <c r="I3" s="593"/>
      <c r="J3" s="593"/>
      <c r="K3" s="593"/>
      <c r="L3" s="593"/>
      <c r="M3" s="593"/>
      <c r="N3" s="593"/>
      <c r="O3" s="593"/>
      <c r="P3" s="593"/>
      <c r="Q3" s="593"/>
      <c r="R3" s="593"/>
      <c r="S3" s="593"/>
      <c r="T3" s="593"/>
      <c r="U3" s="593"/>
      <c r="V3" s="593"/>
      <c r="W3" s="593"/>
      <c r="X3" s="593"/>
      <c r="Y3" s="593"/>
      <c r="Z3" s="593"/>
      <c r="AA3" s="594"/>
      <c r="AB3" s="594"/>
      <c r="AC3" s="594"/>
      <c r="AD3" s="594"/>
      <c r="AE3" s="594"/>
      <c r="AF3" s="594"/>
      <c r="AG3" s="594"/>
      <c r="AH3" s="594"/>
      <c r="AI3" s="594"/>
      <c r="AJ3" s="594"/>
      <c r="AK3" s="594"/>
      <c r="AL3" s="594"/>
      <c r="AM3" s="593"/>
      <c r="AN3" s="593"/>
      <c r="AO3" s="593"/>
      <c r="AP3" s="593"/>
      <c r="AQ3" s="593"/>
      <c r="AR3" s="593"/>
      <c r="AS3" s="593"/>
      <c r="AT3" s="593"/>
      <c r="AU3" s="593"/>
      <c r="AV3" s="593"/>
      <c r="AW3" s="593"/>
      <c r="AX3" s="593"/>
      <c r="AY3" s="593"/>
      <c r="AZ3" s="593"/>
      <c r="BA3" s="593"/>
      <c r="BB3" s="593"/>
      <c r="BC3" s="593"/>
      <c r="BD3" s="593"/>
      <c r="BE3" s="593"/>
    </row>
    <row r="4" spans="1:57" ht="24.75" customHeight="1" thickBot="1" x14ac:dyDescent="0.25">
      <c r="A4" s="594"/>
      <c r="B4" s="1567" t="s">
        <v>402</v>
      </c>
      <c r="C4" s="1568"/>
      <c r="D4" s="1568"/>
      <c r="E4" s="1568"/>
      <c r="F4" s="1568"/>
      <c r="G4" s="1568"/>
      <c r="H4" s="1568"/>
      <c r="I4" s="1568"/>
      <c r="J4" s="1568"/>
      <c r="K4" s="1568"/>
      <c r="L4" s="1597" t="s">
        <v>314</v>
      </c>
      <c r="M4" s="1598"/>
      <c r="N4" s="1598"/>
      <c r="O4" s="1598"/>
      <c r="P4" s="1598"/>
      <c r="Q4" s="1598"/>
      <c r="R4" s="1598"/>
      <c r="S4" s="1598"/>
      <c r="T4" s="1598"/>
      <c r="U4" s="1598"/>
      <c r="V4" s="1598"/>
      <c r="W4" s="1598"/>
      <c r="X4" s="1598"/>
      <c r="Y4" s="1599"/>
      <c r="Z4" s="596"/>
      <c r="AA4" s="1567" t="s">
        <v>564</v>
      </c>
      <c r="AB4" s="1568"/>
      <c r="AC4" s="1568"/>
      <c r="AD4" s="1568"/>
      <c r="AE4" s="1568"/>
      <c r="AF4" s="1593"/>
      <c r="AG4" s="1594"/>
      <c r="AH4" s="1594"/>
      <c r="AI4" s="1594"/>
      <c r="AJ4" s="1594"/>
      <c r="AK4" s="1594"/>
      <c r="AL4" s="1594"/>
      <c r="AM4" s="1594"/>
      <c r="AN4" s="1594"/>
      <c r="AO4" s="1594"/>
      <c r="AP4" s="1594"/>
      <c r="AQ4" s="1594"/>
      <c r="AR4" s="1594"/>
      <c r="AS4" s="1594"/>
      <c r="AT4" s="1595"/>
      <c r="AU4" s="1595"/>
      <c r="AV4" s="1595"/>
      <c r="AW4" s="1595"/>
      <c r="AX4" s="1595"/>
      <c r="AY4" s="1595"/>
      <c r="AZ4" s="1595"/>
      <c r="BA4" s="1595"/>
      <c r="BB4" s="595"/>
      <c r="BC4" s="593"/>
      <c r="BD4" s="593"/>
      <c r="BE4" s="593"/>
    </row>
    <row r="5" spans="1:57" ht="8.25" customHeight="1" thickBot="1" x14ac:dyDescent="0.25">
      <c r="A5" s="594"/>
      <c r="B5" s="593"/>
      <c r="C5" s="593"/>
      <c r="D5" s="593"/>
      <c r="E5" s="593"/>
      <c r="F5" s="593"/>
      <c r="G5" s="593"/>
      <c r="H5" s="593"/>
      <c r="I5" s="593"/>
      <c r="J5" s="593"/>
      <c r="K5" s="593"/>
      <c r="L5" s="593"/>
      <c r="M5" s="593"/>
      <c r="N5" s="593"/>
      <c r="O5" s="593"/>
      <c r="P5" s="593"/>
      <c r="Q5" s="593"/>
      <c r="R5" s="593"/>
      <c r="S5" s="593"/>
      <c r="T5" s="593"/>
      <c r="U5" s="593"/>
      <c r="V5" s="593"/>
      <c r="W5" s="593"/>
      <c r="X5" s="593"/>
      <c r="Y5" s="593"/>
      <c r="Z5" s="593"/>
      <c r="AA5" s="594"/>
      <c r="AB5" s="594"/>
      <c r="AC5" s="594"/>
      <c r="AD5" s="594"/>
      <c r="AE5" s="594"/>
      <c r="AF5" s="594"/>
      <c r="AG5" s="594"/>
      <c r="AH5" s="594"/>
      <c r="AI5" s="594"/>
      <c r="AJ5" s="594"/>
      <c r="AK5" s="594"/>
      <c r="AL5" s="594"/>
      <c r="AM5" s="593"/>
      <c r="AN5" s="593"/>
      <c r="AO5" s="593"/>
      <c r="AP5" s="593"/>
      <c r="AQ5" s="593"/>
      <c r="AR5" s="593"/>
      <c r="AS5" s="593"/>
      <c r="AT5" s="593"/>
      <c r="AU5" s="593"/>
      <c r="AV5" s="593"/>
      <c r="AW5" s="593"/>
      <c r="AX5" s="593"/>
      <c r="AY5" s="593"/>
      <c r="AZ5" s="593"/>
      <c r="BA5" s="593"/>
      <c r="BB5" s="593"/>
      <c r="BC5" s="593"/>
      <c r="BD5" s="593"/>
      <c r="BE5" s="593"/>
    </row>
    <row r="6" spans="1:57" ht="27.75" customHeight="1" x14ac:dyDescent="0.2">
      <c r="A6" s="578"/>
      <c r="B6" s="1727" t="s">
        <v>403</v>
      </c>
      <c r="C6" s="1728"/>
      <c r="D6" s="1728"/>
      <c r="E6" s="1728"/>
      <c r="F6" s="1728"/>
      <c r="G6" s="1728"/>
      <c r="H6" s="1729"/>
      <c r="I6" s="1733" t="s">
        <v>286</v>
      </c>
      <c r="J6" s="1734"/>
      <c r="K6" s="1735"/>
      <c r="L6" s="1639" t="s">
        <v>582</v>
      </c>
      <c r="M6" s="1640"/>
      <c r="N6" s="1640"/>
      <c r="O6" s="1640"/>
      <c r="P6" s="1640"/>
      <c r="Q6" s="1641"/>
      <c r="R6" s="1639" t="s">
        <v>404</v>
      </c>
      <c r="S6" s="1734"/>
      <c r="T6" s="1734"/>
      <c r="U6" s="1734"/>
      <c r="V6" s="1734"/>
      <c r="W6" s="1734"/>
      <c r="X6" s="1734"/>
      <c r="Y6" s="1734"/>
      <c r="Z6" s="1735"/>
      <c r="AA6" s="1733" t="s">
        <v>405</v>
      </c>
      <c r="AB6" s="1734"/>
      <c r="AC6" s="1734"/>
      <c r="AD6" s="1734"/>
      <c r="AE6" s="1734"/>
      <c r="AF6" s="1734"/>
      <c r="AG6" s="1734"/>
      <c r="AH6" s="1734"/>
      <c r="AI6" s="1734"/>
      <c r="AJ6" s="1734"/>
      <c r="AK6" s="1734"/>
      <c r="AL6" s="1734"/>
      <c r="AM6" s="1734"/>
      <c r="AN6" s="1734"/>
      <c r="AO6" s="1734"/>
      <c r="AP6" s="1734"/>
      <c r="AQ6" s="1734"/>
      <c r="AR6" s="1734"/>
      <c r="AS6" s="1734"/>
      <c r="AT6" s="1734"/>
      <c r="AU6" s="1734"/>
      <c r="AV6" s="1734"/>
      <c r="AW6" s="1734"/>
      <c r="AX6" s="1734"/>
      <c r="AY6" s="1734"/>
      <c r="AZ6" s="1734"/>
      <c r="BA6" s="1734"/>
      <c r="BB6" s="592"/>
      <c r="BC6" s="592"/>
      <c r="BD6" s="598"/>
      <c r="BE6" s="577"/>
    </row>
    <row r="7" spans="1:57" ht="19.5" customHeight="1" thickBot="1" x14ac:dyDescent="0.25">
      <c r="A7" s="578"/>
      <c r="B7" s="1730"/>
      <c r="C7" s="1731"/>
      <c r="D7" s="1731"/>
      <c r="E7" s="1731"/>
      <c r="F7" s="1731"/>
      <c r="G7" s="1731"/>
      <c r="H7" s="1732"/>
      <c r="I7" s="1736"/>
      <c r="J7" s="1737"/>
      <c r="K7" s="1738"/>
      <c r="L7" s="1739"/>
      <c r="M7" s="1740"/>
      <c r="N7" s="1740"/>
      <c r="O7" s="1740"/>
      <c r="P7" s="1740"/>
      <c r="Q7" s="1741"/>
      <c r="R7" s="1736"/>
      <c r="S7" s="1737"/>
      <c r="T7" s="1737"/>
      <c r="U7" s="1737"/>
      <c r="V7" s="1737"/>
      <c r="W7" s="1737"/>
      <c r="X7" s="1737"/>
      <c r="Y7" s="1737"/>
      <c r="Z7" s="1738"/>
      <c r="AA7" s="1736"/>
      <c r="AB7" s="1737"/>
      <c r="AC7" s="1737"/>
      <c r="AD7" s="1737"/>
      <c r="AE7" s="1737"/>
      <c r="AF7" s="1737"/>
      <c r="AG7" s="1737"/>
      <c r="AH7" s="1737"/>
      <c r="AI7" s="1737"/>
      <c r="AJ7" s="1737"/>
      <c r="AK7" s="1737"/>
      <c r="AL7" s="1737"/>
      <c r="AM7" s="1737"/>
      <c r="AN7" s="1737"/>
      <c r="AO7" s="1737"/>
      <c r="AP7" s="1737"/>
      <c r="AQ7" s="1737"/>
      <c r="AR7" s="1737"/>
      <c r="AS7" s="1737"/>
      <c r="AT7" s="1737"/>
      <c r="AU7" s="1737"/>
      <c r="AV7" s="1737"/>
      <c r="AW7" s="1737"/>
      <c r="AX7" s="1737"/>
      <c r="AY7" s="1737"/>
      <c r="AZ7" s="1737"/>
      <c r="BA7" s="1737"/>
      <c r="BB7" s="1742" t="s">
        <v>406</v>
      </c>
      <c r="BC7" s="1743"/>
      <c r="BD7" s="1744"/>
      <c r="BE7" s="577"/>
    </row>
    <row r="8" spans="1:57" ht="27" customHeight="1" thickTop="1" x14ac:dyDescent="0.2">
      <c r="A8" s="578"/>
      <c r="B8" s="1746" t="s">
        <v>0</v>
      </c>
      <c r="C8" s="1750" t="s">
        <v>1</v>
      </c>
      <c r="D8" s="1750"/>
      <c r="E8" s="1750"/>
      <c r="F8" s="1750"/>
      <c r="G8" s="1750"/>
      <c r="H8" s="1751"/>
      <c r="I8" s="1714"/>
      <c r="J8" s="1715"/>
      <c r="K8" s="1716"/>
      <c r="L8" s="1754" t="s">
        <v>422</v>
      </c>
      <c r="M8" s="1755"/>
      <c r="N8" s="1755"/>
      <c r="O8" s="1755"/>
      <c r="P8" s="1755"/>
      <c r="Q8" s="1756"/>
      <c r="R8" s="1754" t="s">
        <v>2</v>
      </c>
      <c r="S8" s="1755"/>
      <c r="T8" s="1755"/>
      <c r="U8" s="1755"/>
      <c r="V8" s="1755"/>
      <c r="W8" s="1755"/>
      <c r="X8" s="1755"/>
      <c r="Y8" s="1755"/>
      <c r="Z8" s="1756"/>
      <c r="AA8" s="1745" t="s">
        <v>418</v>
      </c>
      <c r="AB8" s="1745"/>
      <c r="AC8" s="1745"/>
      <c r="AD8" s="1745"/>
      <c r="AE8" s="1745"/>
      <c r="AF8" s="1745"/>
      <c r="AG8" s="1745"/>
      <c r="AH8" s="1745"/>
      <c r="AI8" s="1745"/>
      <c r="AJ8" s="1745"/>
      <c r="AK8" s="1745"/>
      <c r="AL8" s="1745"/>
      <c r="AM8" s="1760" t="s">
        <v>736</v>
      </c>
      <c r="AN8" s="1761"/>
      <c r="AO8" s="1761"/>
      <c r="AP8" s="1761"/>
      <c r="AQ8" s="1761"/>
      <c r="AR8" s="1761"/>
      <c r="AS8" s="1761"/>
      <c r="AT8" s="1761"/>
      <c r="AU8" s="1761"/>
      <c r="AV8" s="1761"/>
      <c r="AW8" s="1761"/>
      <c r="AX8" s="1761"/>
      <c r="AY8" s="1761"/>
      <c r="AZ8" s="1761"/>
      <c r="BA8" s="1762"/>
      <c r="BB8" s="1360"/>
      <c r="BC8" s="1360"/>
      <c r="BD8" s="1361"/>
      <c r="BE8" s="577"/>
    </row>
    <row r="9" spans="1:57" ht="27" customHeight="1" x14ac:dyDescent="0.2">
      <c r="A9" s="578"/>
      <c r="B9" s="1747"/>
      <c r="C9" s="1381"/>
      <c r="D9" s="1381"/>
      <c r="E9" s="1381"/>
      <c r="F9" s="1381"/>
      <c r="G9" s="1381"/>
      <c r="H9" s="1382"/>
      <c r="I9" s="1344"/>
      <c r="J9" s="1345"/>
      <c r="K9" s="1543"/>
      <c r="L9" s="1386"/>
      <c r="M9" s="1433"/>
      <c r="N9" s="1433"/>
      <c r="O9" s="1433"/>
      <c r="P9" s="1433"/>
      <c r="Q9" s="1481"/>
      <c r="R9" s="1386"/>
      <c r="S9" s="1433"/>
      <c r="T9" s="1433"/>
      <c r="U9" s="1433"/>
      <c r="V9" s="1433"/>
      <c r="W9" s="1433"/>
      <c r="X9" s="1433"/>
      <c r="Y9" s="1433"/>
      <c r="Z9" s="1481"/>
      <c r="AA9" s="1399" t="s">
        <v>640</v>
      </c>
      <c r="AB9" s="1399"/>
      <c r="AC9" s="1399"/>
      <c r="AD9" s="1399"/>
      <c r="AE9" s="1399"/>
      <c r="AF9" s="1399"/>
      <c r="AG9" s="1399"/>
      <c r="AH9" s="1399"/>
      <c r="AI9" s="1399"/>
      <c r="AJ9" s="1399"/>
      <c r="AK9" s="1399"/>
      <c r="AL9" s="1399"/>
      <c r="AM9" s="1406" t="s">
        <v>736</v>
      </c>
      <c r="AN9" s="1407"/>
      <c r="AO9" s="1407"/>
      <c r="AP9" s="1407"/>
      <c r="AQ9" s="1407"/>
      <c r="AR9" s="1407"/>
      <c r="AS9" s="1407"/>
      <c r="AT9" s="1407"/>
      <c r="AU9" s="1407"/>
      <c r="AV9" s="1407"/>
      <c r="AW9" s="1407"/>
      <c r="AX9" s="1407"/>
      <c r="AY9" s="1407"/>
      <c r="AZ9" s="1407"/>
      <c r="BA9" s="1596"/>
      <c r="BB9" s="1360"/>
      <c r="BC9" s="1360"/>
      <c r="BD9" s="1361"/>
      <c r="BE9" s="577"/>
    </row>
    <row r="10" spans="1:57" ht="27" customHeight="1" x14ac:dyDescent="0.2">
      <c r="A10" s="578"/>
      <c r="B10" s="1748"/>
      <c r="C10" s="1381"/>
      <c r="D10" s="1381"/>
      <c r="E10" s="1381"/>
      <c r="F10" s="1381"/>
      <c r="G10" s="1381"/>
      <c r="H10" s="1382"/>
      <c r="I10" s="1344"/>
      <c r="J10" s="1345"/>
      <c r="K10" s="1543"/>
      <c r="L10" s="1386"/>
      <c r="M10" s="1433"/>
      <c r="N10" s="1433"/>
      <c r="O10" s="1433"/>
      <c r="P10" s="1433"/>
      <c r="Q10" s="1481"/>
      <c r="R10" s="1386"/>
      <c r="S10" s="1433"/>
      <c r="T10" s="1433"/>
      <c r="U10" s="1433"/>
      <c r="V10" s="1433"/>
      <c r="W10" s="1433"/>
      <c r="X10" s="1433"/>
      <c r="Y10" s="1433"/>
      <c r="Z10" s="1481"/>
      <c r="AA10" s="1356" t="s">
        <v>419</v>
      </c>
      <c r="AB10" s="1357"/>
      <c r="AC10" s="1357"/>
      <c r="AD10" s="1357"/>
      <c r="AE10" s="1357"/>
      <c r="AF10" s="1357"/>
      <c r="AG10" s="1357"/>
      <c r="AH10" s="1357"/>
      <c r="AI10" s="1357"/>
      <c r="AJ10" s="1357"/>
      <c r="AK10" s="1357"/>
      <c r="AL10" s="1358"/>
      <c r="AM10" s="1319" t="s">
        <v>736</v>
      </c>
      <c r="AN10" s="1320"/>
      <c r="AO10" s="1320"/>
      <c r="AP10" s="1320"/>
      <c r="AQ10" s="1320"/>
      <c r="AR10" s="1320"/>
      <c r="AS10" s="1320"/>
      <c r="AT10" s="1320"/>
      <c r="AU10" s="1320"/>
      <c r="AV10" s="1320"/>
      <c r="AW10" s="1320"/>
      <c r="AX10" s="1320"/>
      <c r="AY10" s="1320"/>
      <c r="AZ10" s="1320"/>
      <c r="BA10" s="1352"/>
      <c r="BB10" s="1360"/>
      <c r="BC10" s="1360"/>
      <c r="BD10" s="1361"/>
      <c r="BE10" s="577"/>
    </row>
    <row r="11" spans="1:57" ht="27" customHeight="1" x14ac:dyDescent="0.2">
      <c r="A11" s="578"/>
      <c r="B11" s="1748"/>
      <c r="C11" s="1381"/>
      <c r="D11" s="1381"/>
      <c r="E11" s="1381"/>
      <c r="F11" s="1381"/>
      <c r="G11" s="1381"/>
      <c r="H11" s="1382"/>
      <c r="I11" s="1344"/>
      <c r="J11" s="1345"/>
      <c r="K11" s="1543"/>
      <c r="L11" s="1386"/>
      <c r="M11" s="1433"/>
      <c r="N11" s="1433"/>
      <c r="O11" s="1433"/>
      <c r="P11" s="1433"/>
      <c r="Q11" s="1481"/>
      <c r="R11" s="1386"/>
      <c r="S11" s="1433"/>
      <c r="T11" s="1433"/>
      <c r="U11" s="1433"/>
      <c r="V11" s="1433"/>
      <c r="W11" s="1433"/>
      <c r="X11" s="1433"/>
      <c r="Y11" s="1433"/>
      <c r="Z11" s="1481"/>
      <c r="AA11" s="1359" t="s">
        <v>3</v>
      </c>
      <c r="AB11" s="1359"/>
      <c r="AC11" s="1359"/>
      <c r="AD11" s="1359"/>
      <c r="AE11" s="1359"/>
      <c r="AF11" s="1359"/>
      <c r="AG11" s="1359"/>
      <c r="AH11" s="1359"/>
      <c r="AI11" s="1359"/>
      <c r="AJ11" s="1359"/>
      <c r="AK11" s="1359"/>
      <c r="AL11" s="1359"/>
      <c r="AM11" s="1332" t="s">
        <v>740</v>
      </c>
      <c r="AN11" s="1333"/>
      <c r="AO11" s="1333"/>
      <c r="AP11" s="1333"/>
      <c r="AQ11" s="1333"/>
      <c r="AR11" s="1333"/>
      <c r="AS11" s="1333"/>
      <c r="AT11" s="1333"/>
      <c r="AU11" s="1333"/>
      <c r="AV11" s="1333"/>
      <c r="AW11" s="1333"/>
      <c r="AX11" s="1333"/>
      <c r="AY11" s="1333"/>
      <c r="AZ11" s="1333"/>
      <c r="BA11" s="1334"/>
      <c r="BB11" s="1360"/>
      <c r="BC11" s="1360"/>
      <c r="BD11" s="1361"/>
      <c r="BE11" s="577"/>
    </row>
    <row r="12" spans="1:57" ht="27" customHeight="1" x14ac:dyDescent="0.2">
      <c r="A12" s="578"/>
      <c r="B12" s="1748"/>
      <c r="C12" s="1381"/>
      <c r="D12" s="1381"/>
      <c r="E12" s="1381"/>
      <c r="F12" s="1381"/>
      <c r="G12" s="1381"/>
      <c r="H12" s="1382"/>
      <c r="I12" s="1344"/>
      <c r="J12" s="1345"/>
      <c r="K12" s="1543"/>
      <c r="L12" s="1386"/>
      <c r="M12" s="1433"/>
      <c r="N12" s="1433"/>
      <c r="O12" s="1433"/>
      <c r="P12" s="1433"/>
      <c r="Q12" s="1481"/>
      <c r="R12" s="1386"/>
      <c r="S12" s="1433"/>
      <c r="T12" s="1433"/>
      <c r="U12" s="1433"/>
      <c r="V12" s="1433"/>
      <c r="W12" s="1433"/>
      <c r="X12" s="1433"/>
      <c r="Y12" s="1433"/>
      <c r="Z12" s="1481"/>
      <c r="AA12" s="1359" t="s">
        <v>580</v>
      </c>
      <c r="AB12" s="1359"/>
      <c r="AC12" s="1359"/>
      <c r="AD12" s="1359"/>
      <c r="AE12" s="1359"/>
      <c r="AF12" s="1359"/>
      <c r="AG12" s="1359"/>
      <c r="AH12" s="1359"/>
      <c r="AI12" s="1359"/>
      <c r="AJ12" s="1359"/>
      <c r="AK12" s="1359"/>
      <c r="AL12" s="1359"/>
      <c r="AM12" s="1319" t="s">
        <v>736</v>
      </c>
      <c r="AN12" s="1320"/>
      <c r="AO12" s="1320"/>
      <c r="AP12" s="1320"/>
      <c r="AQ12" s="1320"/>
      <c r="AR12" s="1320"/>
      <c r="AS12" s="1320"/>
      <c r="AT12" s="1320"/>
      <c r="AU12" s="1320"/>
      <c r="AV12" s="1320"/>
      <c r="AW12" s="1320"/>
      <c r="AX12" s="1320"/>
      <c r="AY12" s="1320"/>
      <c r="AZ12" s="1320"/>
      <c r="BA12" s="1352"/>
      <c r="BB12" s="1360"/>
      <c r="BC12" s="1360"/>
      <c r="BD12" s="1361"/>
      <c r="BE12" s="577"/>
    </row>
    <row r="13" spans="1:57" ht="27" customHeight="1" x14ac:dyDescent="0.2">
      <c r="A13" s="578"/>
      <c r="B13" s="1748"/>
      <c r="C13" s="1381"/>
      <c r="D13" s="1381"/>
      <c r="E13" s="1381"/>
      <c r="F13" s="1381"/>
      <c r="G13" s="1381"/>
      <c r="H13" s="1382"/>
      <c r="I13" s="1344"/>
      <c r="J13" s="1345"/>
      <c r="K13" s="1543"/>
      <c r="L13" s="1386"/>
      <c r="M13" s="1433"/>
      <c r="N13" s="1433"/>
      <c r="O13" s="1433"/>
      <c r="P13" s="1433"/>
      <c r="Q13" s="1481"/>
      <c r="R13" s="1386"/>
      <c r="S13" s="1433"/>
      <c r="T13" s="1433"/>
      <c r="U13" s="1433"/>
      <c r="V13" s="1433"/>
      <c r="W13" s="1433"/>
      <c r="X13" s="1433"/>
      <c r="Y13" s="1433"/>
      <c r="Z13" s="1481"/>
      <c r="AA13" s="1359" t="s">
        <v>423</v>
      </c>
      <c r="AB13" s="1359"/>
      <c r="AC13" s="1359"/>
      <c r="AD13" s="1359"/>
      <c r="AE13" s="1359"/>
      <c r="AF13" s="1359"/>
      <c r="AG13" s="1359"/>
      <c r="AH13" s="1359"/>
      <c r="AI13" s="1359"/>
      <c r="AJ13" s="1359"/>
      <c r="AK13" s="1359"/>
      <c r="AL13" s="1359"/>
      <c r="AM13" s="1319" t="s">
        <v>736</v>
      </c>
      <c r="AN13" s="1320"/>
      <c r="AO13" s="1320"/>
      <c r="AP13" s="1320"/>
      <c r="AQ13" s="1320"/>
      <c r="AR13" s="1320"/>
      <c r="AS13" s="1320"/>
      <c r="AT13" s="1320"/>
      <c r="AU13" s="1320"/>
      <c r="AV13" s="1320"/>
      <c r="AW13" s="1320"/>
      <c r="AX13" s="1320"/>
      <c r="AY13" s="1320"/>
      <c r="AZ13" s="1320"/>
      <c r="BA13" s="1352"/>
      <c r="BB13" s="1360"/>
      <c r="BC13" s="1360"/>
      <c r="BD13" s="1361"/>
      <c r="BE13" s="577"/>
    </row>
    <row r="14" spans="1:57" ht="27" customHeight="1" x14ac:dyDescent="0.2">
      <c r="A14" s="578"/>
      <c r="B14" s="1748"/>
      <c r="C14" s="1381"/>
      <c r="D14" s="1381"/>
      <c r="E14" s="1381"/>
      <c r="F14" s="1381"/>
      <c r="G14" s="1381"/>
      <c r="H14" s="1382"/>
      <c r="I14" s="1344"/>
      <c r="J14" s="1345"/>
      <c r="K14" s="1543"/>
      <c r="L14" s="1386"/>
      <c r="M14" s="1433"/>
      <c r="N14" s="1433"/>
      <c r="O14" s="1433"/>
      <c r="P14" s="1433"/>
      <c r="Q14" s="1481"/>
      <c r="R14" s="1386"/>
      <c r="S14" s="1433"/>
      <c r="T14" s="1433"/>
      <c r="U14" s="1433"/>
      <c r="V14" s="1433"/>
      <c r="W14" s="1433"/>
      <c r="X14" s="1433"/>
      <c r="Y14" s="1433"/>
      <c r="Z14" s="1481"/>
      <c r="AA14" s="1359" t="s">
        <v>424</v>
      </c>
      <c r="AB14" s="1359"/>
      <c r="AC14" s="1359"/>
      <c r="AD14" s="1359"/>
      <c r="AE14" s="1359"/>
      <c r="AF14" s="1359"/>
      <c r="AG14" s="1359"/>
      <c r="AH14" s="1359"/>
      <c r="AI14" s="1359"/>
      <c r="AJ14" s="1359"/>
      <c r="AK14" s="1359"/>
      <c r="AL14" s="1359"/>
      <c r="AM14" s="1319" t="s">
        <v>736</v>
      </c>
      <c r="AN14" s="1320"/>
      <c r="AO14" s="1320"/>
      <c r="AP14" s="1320"/>
      <c r="AQ14" s="1320"/>
      <c r="AR14" s="1320"/>
      <c r="AS14" s="1320"/>
      <c r="AT14" s="1320"/>
      <c r="AU14" s="1320"/>
      <c r="AV14" s="1320"/>
      <c r="AW14" s="1320"/>
      <c r="AX14" s="1320"/>
      <c r="AY14" s="1320"/>
      <c r="AZ14" s="1320"/>
      <c r="BA14" s="1352"/>
      <c r="BB14" s="1360"/>
      <c r="BC14" s="1360"/>
      <c r="BD14" s="1361"/>
      <c r="BE14" s="577"/>
    </row>
    <row r="15" spans="1:57" ht="27" customHeight="1" x14ac:dyDescent="0.2">
      <c r="A15" s="578"/>
      <c r="B15" s="1748"/>
      <c r="C15" s="1381"/>
      <c r="D15" s="1381"/>
      <c r="E15" s="1381"/>
      <c r="F15" s="1381"/>
      <c r="G15" s="1381"/>
      <c r="H15" s="1382"/>
      <c r="I15" s="1344"/>
      <c r="J15" s="1345"/>
      <c r="K15" s="1543"/>
      <c r="L15" s="1386"/>
      <c r="M15" s="1433"/>
      <c r="N15" s="1433"/>
      <c r="O15" s="1433"/>
      <c r="P15" s="1433"/>
      <c r="Q15" s="1481"/>
      <c r="R15" s="1386"/>
      <c r="S15" s="1433"/>
      <c r="T15" s="1433"/>
      <c r="U15" s="1433"/>
      <c r="V15" s="1433"/>
      <c r="W15" s="1433"/>
      <c r="X15" s="1433"/>
      <c r="Y15" s="1433"/>
      <c r="Z15" s="1481"/>
      <c r="AA15" s="1359" t="s">
        <v>5</v>
      </c>
      <c r="AB15" s="1359"/>
      <c r="AC15" s="1359"/>
      <c r="AD15" s="1359"/>
      <c r="AE15" s="1359"/>
      <c r="AF15" s="1359"/>
      <c r="AG15" s="1359"/>
      <c r="AH15" s="1359"/>
      <c r="AI15" s="1359"/>
      <c r="AJ15" s="1359"/>
      <c r="AK15" s="1359"/>
      <c r="AL15" s="1359"/>
      <c r="AM15" s="1319" t="s">
        <v>735</v>
      </c>
      <c r="AN15" s="1320"/>
      <c r="AO15" s="1320"/>
      <c r="AP15" s="1320"/>
      <c r="AQ15" s="1320"/>
      <c r="AR15" s="1320"/>
      <c r="AS15" s="1320"/>
      <c r="AT15" s="1320"/>
      <c r="AU15" s="1320"/>
      <c r="AV15" s="1320"/>
      <c r="AW15" s="1320"/>
      <c r="AX15" s="1320"/>
      <c r="AY15" s="1320"/>
      <c r="AZ15" s="1320"/>
      <c r="BA15" s="1352"/>
      <c r="BB15" s="1360"/>
      <c r="BC15" s="1360"/>
      <c r="BD15" s="1361"/>
      <c r="BE15" s="577"/>
    </row>
    <row r="16" spans="1:57" ht="27" customHeight="1" x14ac:dyDescent="0.2">
      <c r="A16" s="578"/>
      <c r="B16" s="1748"/>
      <c r="C16" s="1381"/>
      <c r="D16" s="1381"/>
      <c r="E16" s="1381"/>
      <c r="F16" s="1381"/>
      <c r="G16" s="1381"/>
      <c r="H16" s="1382"/>
      <c r="I16" s="1344"/>
      <c r="J16" s="1345"/>
      <c r="K16" s="1543"/>
      <c r="L16" s="1386"/>
      <c r="M16" s="1433"/>
      <c r="N16" s="1433"/>
      <c r="O16" s="1433"/>
      <c r="P16" s="1433"/>
      <c r="Q16" s="1481"/>
      <c r="R16" s="1386"/>
      <c r="S16" s="1433"/>
      <c r="T16" s="1433"/>
      <c r="U16" s="1433"/>
      <c r="V16" s="1433"/>
      <c r="W16" s="1433"/>
      <c r="X16" s="1433"/>
      <c r="Y16" s="1433"/>
      <c r="Z16" s="1481"/>
      <c r="AA16" s="1359" t="s">
        <v>6</v>
      </c>
      <c r="AB16" s="1359"/>
      <c r="AC16" s="1359"/>
      <c r="AD16" s="1359"/>
      <c r="AE16" s="1359"/>
      <c r="AF16" s="1359"/>
      <c r="AG16" s="1359"/>
      <c r="AH16" s="1359"/>
      <c r="AI16" s="1359"/>
      <c r="AJ16" s="1359"/>
      <c r="AK16" s="1359"/>
      <c r="AL16" s="1359"/>
      <c r="AM16" s="1319" t="s">
        <v>736</v>
      </c>
      <c r="AN16" s="1320"/>
      <c r="AO16" s="1320"/>
      <c r="AP16" s="1320"/>
      <c r="AQ16" s="1320"/>
      <c r="AR16" s="1320"/>
      <c r="AS16" s="1320"/>
      <c r="AT16" s="1320"/>
      <c r="AU16" s="1320"/>
      <c r="AV16" s="1320"/>
      <c r="AW16" s="1320"/>
      <c r="AX16" s="1320"/>
      <c r="AY16" s="1320"/>
      <c r="AZ16" s="1320"/>
      <c r="BA16" s="1352"/>
      <c r="BB16" s="1360"/>
      <c r="BC16" s="1360"/>
      <c r="BD16" s="1361"/>
      <c r="BE16" s="577"/>
    </row>
    <row r="17" spans="1:57" ht="27" customHeight="1" x14ac:dyDescent="0.2">
      <c r="A17" s="578"/>
      <c r="B17" s="1748"/>
      <c r="C17" s="1381"/>
      <c r="D17" s="1381"/>
      <c r="E17" s="1381"/>
      <c r="F17" s="1381"/>
      <c r="G17" s="1381"/>
      <c r="H17" s="1382"/>
      <c r="I17" s="1344"/>
      <c r="J17" s="1345"/>
      <c r="K17" s="1543"/>
      <c r="L17" s="1386"/>
      <c r="M17" s="1433"/>
      <c r="N17" s="1433"/>
      <c r="O17" s="1433"/>
      <c r="P17" s="1433"/>
      <c r="Q17" s="1481"/>
      <c r="R17" s="1386"/>
      <c r="S17" s="1433"/>
      <c r="T17" s="1433"/>
      <c r="U17" s="1433"/>
      <c r="V17" s="1433"/>
      <c r="W17" s="1433"/>
      <c r="X17" s="1433"/>
      <c r="Y17" s="1433"/>
      <c r="Z17" s="1481"/>
      <c r="AA17" s="1359" t="s">
        <v>425</v>
      </c>
      <c r="AB17" s="1359"/>
      <c r="AC17" s="1359"/>
      <c r="AD17" s="1359"/>
      <c r="AE17" s="1359"/>
      <c r="AF17" s="1359"/>
      <c r="AG17" s="1359"/>
      <c r="AH17" s="1359"/>
      <c r="AI17" s="1359"/>
      <c r="AJ17" s="1359"/>
      <c r="AK17" s="1359"/>
      <c r="AL17" s="1359"/>
      <c r="AM17" s="1319" t="s">
        <v>736</v>
      </c>
      <c r="AN17" s="1320"/>
      <c r="AO17" s="1320"/>
      <c r="AP17" s="1320"/>
      <c r="AQ17" s="1320"/>
      <c r="AR17" s="1320"/>
      <c r="AS17" s="1320"/>
      <c r="AT17" s="1320"/>
      <c r="AU17" s="1320"/>
      <c r="AV17" s="1320"/>
      <c r="AW17" s="1320"/>
      <c r="AX17" s="1320"/>
      <c r="AY17" s="1320"/>
      <c r="AZ17" s="1320"/>
      <c r="BA17" s="1352"/>
      <c r="BB17" s="1360"/>
      <c r="BC17" s="1360"/>
      <c r="BD17" s="1361"/>
      <c r="BE17" s="577"/>
    </row>
    <row r="18" spans="1:57" ht="27" customHeight="1" x14ac:dyDescent="0.2">
      <c r="A18" s="578"/>
      <c r="B18" s="1748"/>
      <c r="C18" s="1381"/>
      <c r="D18" s="1381"/>
      <c r="E18" s="1381"/>
      <c r="F18" s="1381"/>
      <c r="G18" s="1381"/>
      <c r="H18" s="1382"/>
      <c r="I18" s="1344"/>
      <c r="J18" s="1345"/>
      <c r="K18" s="1543"/>
      <c r="L18" s="1386"/>
      <c r="M18" s="1433"/>
      <c r="N18" s="1433"/>
      <c r="O18" s="1433"/>
      <c r="P18" s="1433"/>
      <c r="Q18" s="1481"/>
      <c r="R18" s="1386"/>
      <c r="S18" s="1433"/>
      <c r="T18" s="1433"/>
      <c r="U18" s="1433"/>
      <c r="V18" s="1433"/>
      <c r="W18" s="1433"/>
      <c r="X18" s="1433"/>
      <c r="Y18" s="1433"/>
      <c r="Z18" s="1481"/>
      <c r="AA18" s="1359" t="s">
        <v>599</v>
      </c>
      <c r="AB18" s="1359"/>
      <c r="AC18" s="1359"/>
      <c r="AD18" s="1359"/>
      <c r="AE18" s="1359"/>
      <c r="AF18" s="1359"/>
      <c r="AG18" s="1359"/>
      <c r="AH18" s="1359"/>
      <c r="AI18" s="1359"/>
      <c r="AJ18" s="1359"/>
      <c r="AK18" s="1359"/>
      <c r="AL18" s="1359"/>
      <c r="AM18" s="1319" t="s">
        <v>736</v>
      </c>
      <c r="AN18" s="1320"/>
      <c r="AO18" s="1320"/>
      <c r="AP18" s="1320"/>
      <c r="AQ18" s="1320"/>
      <c r="AR18" s="1320"/>
      <c r="AS18" s="1320"/>
      <c r="AT18" s="1320"/>
      <c r="AU18" s="1320"/>
      <c r="AV18" s="1320"/>
      <c r="AW18" s="1320"/>
      <c r="AX18" s="1320"/>
      <c r="AY18" s="1320"/>
      <c r="AZ18" s="1320"/>
      <c r="BA18" s="1352"/>
      <c r="BB18" s="1360"/>
      <c r="BC18" s="1360"/>
      <c r="BD18" s="1361"/>
      <c r="BE18" s="577"/>
    </row>
    <row r="19" spans="1:57" ht="27" customHeight="1" x14ac:dyDescent="0.2">
      <c r="A19" s="578"/>
      <c r="B19" s="1748"/>
      <c r="C19" s="1381"/>
      <c r="D19" s="1381"/>
      <c r="E19" s="1381"/>
      <c r="F19" s="1381"/>
      <c r="G19" s="1381"/>
      <c r="H19" s="1382"/>
      <c r="I19" s="1344"/>
      <c r="J19" s="1345"/>
      <c r="K19" s="1543"/>
      <c r="L19" s="1386"/>
      <c r="M19" s="1433"/>
      <c r="N19" s="1433"/>
      <c r="O19" s="1433"/>
      <c r="P19" s="1433"/>
      <c r="Q19" s="1481"/>
      <c r="R19" s="1386"/>
      <c r="S19" s="1433"/>
      <c r="T19" s="1433"/>
      <c r="U19" s="1433"/>
      <c r="V19" s="1433"/>
      <c r="W19" s="1433"/>
      <c r="X19" s="1433"/>
      <c r="Y19" s="1433"/>
      <c r="Z19" s="1481"/>
      <c r="AA19" s="1359" t="s">
        <v>7</v>
      </c>
      <c r="AB19" s="1359"/>
      <c r="AC19" s="1359"/>
      <c r="AD19" s="1359"/>
      <c r="AE19" s="1359"/>
      <c r="AF19" s="1359"/>
      <c r="AG19" s="1359"/>
      <c r="AH19" s="1359"/>
      <c r="AI19" s="1359"/>
      <c r="AJ19" s="1359"/>
      <c r="AK19" s="1359"/>
      <c r="AL19" s="1359"/>
      <c r="AM19" s="1319" t="s">
        <v>755</v>
      </c>
      <c r="AN19" s="1320"/>
      <c r="AO19" s="1320"/>
      <c r="AP19" s="1320"/>
      <c r="AQ19" s="1320"/>
      <c r="AR19" s="1320"/>
      <c r="AS19" s="1320"/>
      <c r="AT19" s="1320"/>
      <c r="AU19" s="1320"/>
      <c r="AV19" s="1320"/>
      <c r="AW19" s="1320"/>
      <c r="AX19" s="1320"/>
      <c r="AY19" s="1320"/>
      <c r="AZ19" s="1320"/>
      <c r="BA19" s="1352"/>
      <c r="BB19" s="1360"/>
      <c r="BC19" s="1360"/>
      <c r="BD19" s="1361"/>
      <c r="BE19" s="577"/>
    </row>
    <row r="20" spans="1:57" ht="27" customHeight="1" x14ac:dyDescent="0.2">
      <c r="A20" s="578"/>
      <c r="B20" s="1748"/>
      <c r="C20" s="1381"/>
      <c r="D20" s="1381"/>
      <c r="E20" s="1381"/>
      <c r="F20" s="1381"/>
      <c r="G20" s="1381"/>
      <c r="H20" s="1382"/>
      <c r="I20" s="1344"/>
      <c r="J20" s="1345"/>
      <c r="K20" s="1543"/>
      <c r="L20" s="1386"/>
      <c r="M20" s="1433"/>
      <c r="N20" s="1433"/>
      <c r="O20" s="1433"/>
      <c r="P20" s="1433"/>
      <c r="Q20" s="1481"/>
      <c r="R20" s="1386"/>
      <c r="S20" s="1433"/>
      <c r="T20" s="1433"/>
      <c r="U20" s="1433"/>
      <c r="V20" s="1433"/>
      <c r="W20" s="1433"/>
      <c r="X20" s="1433"/>
      <c r="Y20" s="1433"/>
      <c r="Z20" s="1481"/>
      <c r="AA20" s="1359" t="s">
        <v>8</v>
      </c>
      <c r="AB20" s="1359"/>
      <c r="AC20" s="1359"/>
      <c r="AD20" s="1359"/>
      <c r="AE20" s="1359"/>
      <c r="AF20" s="1359"/>
      <c r="AG20" s="1359"/>
      <c r="AH20" s="1359"/>
      <c r="AI20" s="1359"/>
      <c r="AJ20" s="1359"/>
      <c r="AK20" s="1359"/>
      <c r="AL20" s="1359"/>
      <c r="AM20" s="1319" t="s">
        <v>755</v>
      </c>
      <c r="AN20" s="1320"/>
      <c r="AO20" s="1320"/>
      <c r="AP20" s="1320"/>
      <c r="AQ20" s="1320"/>
      <c r="AR20" s="1320"/>
      <c r="AS20" s="1320"/>
      <c r="AT20" s="1320"/>
      <c r="AU20" s="1320"/>
      <c r="AV20" s="1320"/>
      <c r="AW20" s="1320"/>
      <c r="AX20" s="1320"/>
      <c r="AY20" s="1320"/>
      <c r="AZ20" s="1320"/>
      <c r="BA20" s="1352"/>
      <c r="BB20" s="1360"/>
      <c r="BC20" s="1360"/>
      <c r="BD20" s="1361"/>
      <c r="BE20" s="577"/>
    </row>
    <row r="21" spans="1:57" ht="27" customHeight="1" x14ac:dyDescent="0.2">
      <c r="A21" s="578"/>
      <c r="B21" s="1748"/>
      <c r="C21" s="1381"/>
      <c r="D21" s="1381"/>
      <c r="E21" s="1381"/>
      <c r="F21" s="1381"/>
      <c r="G21" s="1381"/>
      <c r="H21" s="1382"/>
      <c r="I21" s="1344"/>
      <c r="J21" s="1345"/>
      <c r="K21" s="1543"/>
      <c r="L21" s="1386"/>
      <c r="M21" s="1433"/>
      <c r="N21" s="1433"/>
      <c r="O21" s="1433"/>
      <c r="P21" s="1433"/>
      <c r="Q21" s="1481"/>
      <c r="R21" s="1386"/>
      <c r="S21" s="1433"/>
      <c r="T21" s="1433"/>
      <c r="U21" s="1433"/>
      <c r="V21" s="1433"/>
      <c r="W21" s="1433"/>
      <c r="X21" s="1433"/>
      <c r="Y21" s="1433"/>
      <c r="Z21" s="1481"/>
      <c r="AA21" s="1359" t="s">
        <v>965</v>
      </c>
      <c r="AB21" s="1359"/>
      <c r="AC21" s="1359"/>
      <c r="AD21" s="1359"/>
      <c r="AE21" s="1359"/>
      <c r="AF21" s="1359"/>
      <c r="AG21" s="1359"/>
      <c r="AH21" s="1359"/>
      <c r="AI21" s="1359"/>
      <c r="AJ21" s="1359"/>
      <c r="AK21" s="1359"/>
      <c r="AL21" s="1359"/>
      <c r="AM21" s="1319" t="s">
        <v>735</v>
      </c>
      <c r="AN21" s="1320"/>
      <c r="AO21" s="1320"/>
      <c r="AP21" s="1320"/>
      <c r="AQ21" s="1320"/>
      <c r="AR21" s="1320"/>
      <c r="AS21" s="1320"/>
      <c r="AT21" s="1320"/>
      <c r="AU21" s="1320"/>
      <c r="AV21" s="1320"/>
      <c r="AW21" s="1320"/>
      <c r="AX21" s="1320"/>
      <c r="AY21" s="1320"/>
      <c r="AZ21" s="1320"/>
      <c r="BA21" s="1352"/>
      <c r="BB21" s="1360"/>
      <c r="BC21" s="1360"/>
      <c r="BD21" s="1361"/>
      <c r="BE21" s="577"/>
    </row>
    <row r="22" spans="1:57" ht="27" customHeight="1" x14ac:dyDescent="0.2">
      <c r="A22" s="578"/>
      <c r="B22" s="1748"/>
      <c r="C22" s="1381"/>
      <c r="D22" s="1381"/>
      <c r="E22" s="1381"/>
      <c r="F22" s="1381"/>
      <c r="G22" s="1381"/>
      <c r="H22" s="1382"/>
      <c r="I22" s="1344"/>
      <c r="J22" s="1345"/>
      <c r="K22" s="1543"/>
      <c r="L22" s="1386"/>
      <c r="M22" s="1433"/>
      <c r="N22" s="1433"/>
      <c r="O22" s="1433"/>
      <c r="P22" s="1433"/>
      <c r="Q22" s="1481"/>
      <c r="R22" s="1386"/>
      <c r="S22" s="1433"/>
      <c r="T22" s="1433"/>
      <c r="U22" s="1433"/>
      <c r="V22" s="1433"/>
      <c r="W22" s="1433"/>
      <c r="X22" s="1433"/>
      <c r="Y22" s="1433"/>
      <c r="Z22" s="1481"/>
      <c r="AA22" s="1359" t="s">
        <v>786</v>
      </c>
      <c r="AB22" s="1359"/>
      <c r="AC22" s="1359"/>
      <c r="AD22" s="1359"/>
      <c r="AE22" s="1359"/>
      <c r="AF22" s="1359"/>
      <c r="AG22" s="1359"/>
      <c r="AH22" s="1359"/>
      <c r="AI22" s="1359"/>
      <c r="AJ22" s="1359"/>
      <c r="AK22" s="1359"/>
      <c r="AL22" s="1359"/>
      <c r="AM22" s="1319" t="s">
        <v>736</v>
      </c>
      <c r="AN22" s="1320"/>
      <c r="AO22" s="1320"/>
      <c r="AP22" s="1320"/>
      <c r="AQ22" s="1320"/>
      <c r="AR22" s="1320"/>
      <c r="AS22" s="1320"/>
      <c r="AT22" s="1320"/>
      <c r="AU22" s="1320"/>
      <c r="AV22" s="1320"/>
      <c r="AW22" s="1320"/>
      <c r="AX22" s="1320"/>
      <c r="AY22" s="1320"/>
      <c r="AZ22" s="1320"/>
      <c r="BA22" s="1352"/>
      <c r="BB22" s="1360"/>
      <c r="BC22" s="1360"/>
      <c r="BD22" s="1361"/>
      <c r="BE22" s="577"/>
    </row>
    <row r="23" spans="1:57" ht="27" customHeight="1" x14ac:dyDescent="0.2">
      <c r="A23" s="578"/>
      <c r="B23" s="1748"/>
      <c r="C23" s="1381"/>
      <c r="D23" s="1381"/>
      <c r="E23" s="1381"/>
      <c r="F23" s="1381"/>
      <c r="G23" s="1381"/>
      <c r="H23" s="1382"/>
      <c r="I23" s="1344"/>
      <c r="J23" s="1345"/>
      <c r="K23" s="1543"/>
      <c r="L23" s="1386"/>
      <c r="M23" s="1433"/>
      <c r="N23" s="1433"/>
      <c r="O23" s="1433"/>
      <c r="P23" s="1433"/>
      <c r="Q23" s="1481"/>
      <c r="R23" s="1386"/>
      <c r="S23" s="1433"/>
      <c r="T23" s="1433"/>
      <c r="U23" s="1433"/>
      <c r="V23" s="1433"/>
      <c r="W23" s="1433"/>
      <c r="X23" s="1433"/>
      <c r="Y23" s="1433"/>
      <c r="Z23" s="1481"/>
      <c r="AA23" s="1359" t="s">
        <v>787</v>
      </c>
      <c r="AB23" s="1359"/>
      <c r="AC23" s="1359"/>
      <c r="AD23" s="1359"/>
      <c r="AE23" s="1359"/>
      <c r="AF23" s="1359"/>
      <c r="AG23" s="1359"/>
      <c r="AH23" s="1359"/>
      <c r="AI23" s="1359"/>
      <c r="AJ23" s="1359"/>
      <c r="AK23" s="1359"/>
      <c r="AL23" s="1359"/>
      <c r="AM23" s="1319" t="s">
        <v>736</v>
      </c>
      <c r="AN23" s="1320"/>
      <c r="AO23" s="1320"/>
      <c r="AP23" s="1320"/>
      <c r="AQ23" s="1320"/>
      <c r="AR23" s="1320"/>
      <c r="AS23" s="1320"/>
      <c r="AT23" s="1320"/>
      <c r="AU23" s="1320"/>
      <c r="AV23" s="1320"/>
      <c r="AW23" s="1320"/>
      <c r="AX23" s="1320"/>
      <c r="AY23" s="1320"/>
      <c r="AZ23" s="1320"/>
      <c r="BA23" s="1352"/>
      <c r="BB23" s="1360"/>
      <c r="BC23" s="1360"/>
      <c r="BD23" s="1361"/>
      <c r="BE23" s="577"/>
    </row>
    <row r="24" spans="1:57" ht="27" customHeight="1" x14ac:dyDescent="0.2">
      <c r="A24" s="578"/>
      <c r="B24" s="1748"/>
      <c r="C24" s="1381"/>
      <c r="D24" s="1381"/>
      <c r="E24" s="1381"/>
      <c r="F24" s="1381"/>
      <c r="G24" s="1381"/>
      <c r="H24" s="1382"/>
      <c r="I24" s="1344"/>
      <c r="J24" s="1345"/>
      <c r="K24" s="1543"/>
      <c r="L24" s="1386"/>
      <c r="M24" s="1433"/>
      <c r="N24" s="1433"/>
      <c r="O24" s="1433"/>
      <c r="P24" s="1433"/>
      <c r="Q24" s="1481"/>
      <c r="R24" s="1386"/>
      <c r="S24" s="1433"/>
      <c r="T24" s="1433"/>
      <c r="U24" s="1433"/>
      <c r="V24" s="1433"/>
      <c r="W24" s="1433"/>
      <c r="X24" s="1433"/>
      <c r="Y24" s="1433"/>
      <c r="Z24" s="1481"/>
      <c r="AA24" s="1356" t="s">
        <v>453</v>
      </c>
      <c r="AB24" s="1357"/>
      <c r="AC24" s="1357"/>
      <c r="AD24" s="1357"/>
      <c r="AE24" s="1357"/>
      <c r="AF24" s="1357"/>
      <c r="AG24" s="1357"/>
      <c r="AH24" s="1357"/>
      <c r="AI24" s="1357"/>
      <c r="AJ24" s="1357"/>
      <c r="AK24" s="1357"/>
      <c r="AL24" s="1358"/>
      <c r="AM24" s="1319" t="s">
        <v>736</v>
      </c>
      <c r="AN24" s="1320"/>
      <c r="AO24" s="1320"/>
      <c r="AP24" s="1320"/>
      <c r="AQ24" s="1320"/>
      <c r="AR24" s="1320"/>
      <c r="AS24" s="1320"/>
      <c r="AT24" s="1320"/>
      <c r="AU24" s="1320"/>
      <c r="AV24" s="1320"/>
      <c r="AW24" s="1320"/>
      <c r="AX24" s="1320"/>
      <c r="AY24" s="1320"/>
      <c r="AZ24" s="1320"/>
      <c r="BA24" s="1352"/>
      <c r="BB24" s="1362"/>
      <c r="BC24" s="1434"/>
      <c r="BD24" s="1436"/>
      <c r="BE24" s="577"/>
    </row>
    <row r="25" spans="1:57" ht="27" customHeight="1" thickBot="1" x14ac:dyDescent="0.25">
      <c r="A25" s="578"/>
      <c r="B25" s="1748"/>
      <c r="C25" s="1381"/>
      <c r="D25" s="1381"/>
      <c r="E25" s="1381"/>
      <c r="F25" s="1381"/>
      <c r="G25" s="1381"/>
      <c r="H25" s="1382"/>
      <c r="I25" s="1344" t="s">
        <v>286</v>
      </c>
      <c r="J25" s="1405"/>
      <c r="K25" s="1366"/>
      <c r="L25" s="1386"/>
      <c r="M25" s="1433"/>
      <c r="N25" s="1433"/>
      <c r="O25" s="1433"/>
      <c r="P25" s="1433"/>
      <c r="Q25" s="1481"/>
      <c r="R25" s="1386"/>
      <c r="S25" s="1433"/>
      <c r="T25" s="1433"/>
      <c r="U25" s="1433"/>
      <c r="V25" s="1433"/>
      <c r="W25" s="1433"/>
      <c r="X25" s="1433"/>
      <c r="Y25" s="1433"/>
      <c r="Z25" s="1481"/>
      <c r="AA25" s="1367" t="s">
        <v>488</v>
      </c>
      <c r="AB25" s="1367"/>
      <c r="AC25" s="1367"/>
      <c r="AD25" s="1367"/>
      <c r="AE25" s="1367"/>
      <c r="AF25" s="1367"/>
      <c r="AG25" s="1367"/>
      <c r="AH25" s="1367"/>
      <c r="AI25" s="1367"/>
      <c r="AJ25" s="1367"/>
      <c r="AK25" s="1367"/>
      <c r="AL25" s="1367"/>
      <c r="AM25" s="1332" t="s">
        <v>741</v>
      </c>
      <c r="AN25" s="1333"/>
      <c r="AO25" s="1333"/>
      <c r="AP25" s="1333"/>
      <c r="AQ25" s="1333"/>
      <c r="AR25" s="1333"/>
      <c r="AS25" s="1333"/>
      <c r="AT25" s="1333"/>
      <c r="AU25" s="1333"/>
      <c r="AV25" s="1333"/>
      <c r="AW25" s="1333"/>
      <c r="AX25" s="1333"/>
      <c r="AY25" s="1333"/>
      <c r="AZ25" s="1333"/>
      <c r="BA25" s="1334"/>
      <c r="BB25" s="1539"/>
      <c r="BC25" s="1539"/>
      <c r="BD25" s="1540"/>
      <c r="BE25" s="577"/>
    </row>
    <row r="26" spans="1:57" ht="27" customHeight="1" thickTop="1" x14ac:dyDescent="0.2">
      <c r="A26" s="578"/>
      <c r="B26" s="1748"/>
      <c r="C26" s="1381"/>
      <c r="D26" s="1381"/>
      <c r="E26" s="1381"/>
      <c r="F26" s="1381"/>
      <c r="G26" s="1381"/>
      <c r="H26" s="1382"/>
      <c r="I26" s="1344"/>
      <c r="J26" s="1365"/>
      <c r="K26" s="1366"/>
      <c r="L26" s="1386"/>
      <c r="M26" s="1433"/>
      <c r="N26" s="1433"/>
      <c r="O26" s="1433"/>
      <c r="P26" s="1433"/>
      <c r="Q26" s="1481"/>
      <c r="R26" s="1386"/>
      <c r="S26" s="1433"/>
      <c r="T26" s="1433"/>
      <c r="U26" s="1433"/>
      <c r="V26" s="1433"/>
      <c r="W26" s="1433"/>
      <c r="X26" s="1433"/>
      <c r="Y26" s="1433"/>
      <c r="Z26" s="1481"/>
      <c r="AA26" s="1720" t="s">
        <v>489</v>
      </c>
      <c r="AB26" s="1721"/>
      <c r="AC26" s="1721"/>
      <c r="AD26" s="1721"/>
      <c r="AE26" s="1721"/>
      <c r="AF26" s="1721"/>
      <c r="AG26" s="1721"/>
      <c r="AH26" s="1721"/>
      <c r="AI26" s="1721"/>
      <c r="AJ26" s="1721"/>
      <c r="AK26" s="1721"/>
      <c r="AL26" s="1722"/>
      <c r="AM26" s="1717" t="s">
        <v>490</v>
      </c>
      <c r="AN26" s="1718"/>
      <c r="AO26" s="1718"/>
      <c r="AP26" s="1718"/>
      <c r="AQ26" s="1718"/>
      <c r="AR26" s="1718"/>
      <c r="AS26" s="1718"/>
      <c r="AT26" s="1718"/>
      <c r="AU26" s="1719"/>
      <c r="AV26" s="1760" t="s">
        <v>758</v>
      </c>
      <c r="AW26" s="1761"/>
      <c r="AX26" s="1762"/>
      <c r="AY26" s="1760" t="s">
        <v>757</v>
      </c>
      <c r="AZ26" s="1761"/>
      <c r="BA26" s="1762"/>
      <c r="BB26" s="1763"/>
      <c r="BC26" s="1763"/>
      <c r="BD26" s="1764"/>
      <c r="BE26" s="577"/>
    </row>
    <row r="27" spans="1:57" ht="27" customHeight="1" x14ac:dyDescent="0.2">
      <c r="A27" s="578"/>
      <c r="B27" s="1748"/>
      <c r="C27" s="1381"/>
      <c r="D27" s="1381"/>
      <c r="E27" s="1381"/>
      <c r="F27" s="1381"/>
      <c r="G27" s="1381"/>
      <c r="H27" s="1382"/>
      <c r="I27" s="1344" t="s">
        <v>554</v>
      </c>
      <c r="J27" s="1365"/>
      <c r="K27" s="1366"/>
      <c r="L27" s="1386"/>
      <c r="M27" s="1433"/>
      <c r="N27" s="1433"/>
      <c r="O27" s="1433"/>
      <c r="P27" s="1433"/>
      <c r="Q27" s="1481"/>
      <c r="R27" s="1386"/>
      <c r="S27" s="1433"/>
      <c r="T27" s="1433"/>
      <c r="U27" s="1433"/>
      <c r="V27" s="1433"/>
      <c r="W27" s="1433"/>
      <c r="X27" s="1433"/>
      <c r="Y27" s="1433"/>
      <c r="Z27" s="1481"/>
      <c r="AA27" s="1720"/>
      <c r="AB27" s="1721"/>
      <c r="AC27" s="1721"/>
      <c r="AD27" s="1721"/>
      <c r="AE27" s="1721"/>
      <c r="AF27" s="1721"/>
      <c r="AG27" s="1721"/>
      <c r="AH27" s="1721"/>
      <c r="AI27" s="1721"/>
      <c r="AJ27" s="1721"/>
      <c r="AK27" s="1721"/>
      <c r="AL27" s="1722"/>
      <c r="AM27" s="667" t="s">
        <v>478</v>
      </c>
      <c r="AN27" s="668"/>
      <c r="AO27" s="668"/>
      <c r="AP27" s="668"/>
      <c r="AQ27" s="668"/>
      <c r="AR27" s="668"/>
      <c r="AS27" s="668"/>
      <c r="AT27" s="668"/>
      <c r="AU27" s="668"/>
      <c r="AV27" s="1711"/>
      <c r="AW27" s="1712"/>
      <c r="AX27" s="1713"/>
      <c r="AY27" s="1711"/>
      <c r="AZ27" s="1712"/>
      <c r="BA27" s="1713"/>
      <c r="BB27" s="1360"/>
      <c r="BC27" s="1360"/>
      <c r="BD27" s="1361"/>
      <c r="BE27" s="577"/>
    </row>
    <row r="28" spans="1:57" ht="27" customHeight="1" x14ac:dyDescent="0.2">
      <c r="A28" s="578"/>
      <c r="B28" s="1748"/>
      <c r="C28" s="1381"/>
      <c r="D28" s="1381"/>
      <c r="E28" s="1381"/>
      <c r="F28" s="1381"/>
      <c r="G28" s="1381"/>
      <c r="H28" s="1382"/>
      <c r="I28" s="1344"/>
      <c r="J28" s="1345"/>
      <c r="K28" s="1543"/>
      <c r="L28" s="1386"/>
      <c r="M28" s="1433"/>
      <c r="N28" s="1433"/>
      <c r="O28" s="1433"/>
      <c r="P28" s="1433"/>
      <c r="Q28" s="1481"/>
      <c r="R28" s="1386"/>
      <c r="S28" s="1433"/>
      <c r="T28" s="1433"/>
      <c r="U28" s="1433"/>
      <c r="V28" s="1433"/>
      <c r="W28" s="1433"/>
      <c r="X28" s="1433"/>
      <c r="Y28" s="1433"/>
      <c r="Z28" s="1481"/>
      <c r="AA28" s="1720"/>
      <c r="AB28" s="1721"/>
      <c r="AC28" s="1721"/>
      <c r="AD28" s="1721"/>
      <c r="AE28" s="1721"/>
      <c r="AF28" s="1721"/>
      <c r="AG28" s="1721"/>
      <c r="AH28" s="1721"/>
      <c r="AI28" s="1721"/>
      <c r="AJ28" s="1721"/>
      <c r="AK28" s="1721"/>
      <c r="AL28" s="1722"/>
      <c r="AM28" s="667"/>
      <c r="AN28" s="669"/>
      <c r="AO28" s="669"/>
      <c r="AP28" s="669" t="s">
        <v>479</v>
      </c>
      <c r="AQ28" s="669"/>
      <c r="AR28" s="669"/>
      <c r="AS28" s="669"/>
      <c r="AT28" s="668"/>
      <c r="AU28" s="668"/>
      <c r="AV28" s="1711"/>
      <c r="AW28" s="1712"/>
      <c r="AX28" s="1713"/>
      <c r="AY28" s="1711"/>
      <c r="AZ28" s="1712"/>
      <c r="BA28" s="1713"/>
      <c r="BB28" s="1360"/>
      <c r="BC28" s="1360"/>
      <c r="BD28" s="1361"/>
      <c r="BE28" s="577"/>
    </row>
    <row r="29" spans="1:57" ht="27" customHeight="1" x14ac:dyDescent="0.2">
      <c r="A29" s="578"/>
      <c r="B29" s="1748"/>
      <c r="C29" s="1381"/>
      <c r="D29" s="1381"/>
      <c r="E29" s="1381"/>
      <c r="F29" s="1381"/>
      <c r="G29" s="1381"/>
      <c r="H29" s="1382"/>
      <c r="I29" s="1344"/>
      <c r="J29" s="1345"/>
      <c r="K29" s="1543"/>
      <c r="L29" s="1386"/>
      <c r="M29" s="1433"/>
      <c r="N29" s="1433"/>
      <c r="O29" s="1433"/>
      <c r="P29" s="1433"/>
      <c r="Q29" s="1481"/>
      <c r="R29" s="1386"/>
      <c r="S29" s="1433"/>
      <c r="T29" s="1433"/>
      <c r="U29" s="1433"/>
      <c r="V29" s="1433"/>
      <c r="W29" s="1433"/>
      <c r="X29" s="1433"/>
      <c r="Y29" s="1433"/>
      <c r="Z29" s="1481"/>
      <c r="AA29" s="1720"/>
      <c r="AB29" s="1721"/>
      <c r="AC29" s="1721"/>
      <c r="AD29" s="1721"/>
      <c r="AE29" s="1721"/>
      <c r="AF29" s="1721"/>
      <c r="AG29" s="1721"/>
      <c r="AH29" s="1721"/>
      <c r="AI29" s="1721"/>
      <c r="AJ29" s="1721"/>
      <c r="AK29" s="1721"/>
      <c r="AL29" s="1722"/>
      <c r="AM29" s="667"/>
      <c r="AN29" s="669"/>
      <c r="AO29" s="669"/>
      <c r="AP29" s="669" t="s">
        <v>480</v>
      </c>
      <c r="AQ29" s="669"/>
      <c r="AR29" s="669"/>
      <c r="AS29" s="669"/>
      <c r="AT29" s="668"/>
      <c r="AU29" s="668"/>
      <c r="AV29" s="1711"/>
      <c r="AW29" s="1712"/>
      <c r="AX29" s="1713"/>
      <c r="AY29" s="1711"/>
      <c r="AZ29" s="1712"/>
      <c r="BA29" s="1713"/>
      <c r="BB29" s="1360"/>
      <c r="BC29" s="1360"/>
      <c r="BD29" s="1361"/>
      <c r="BE29" s="577"/>
    </row>
    <row r="30" spans="1:57" ht="27" customHeight="1" x14ac:dyDescent="0.2">
      <c r="A30" s="578"/>
      <c r="B30" s="1748"/>
      <c r="C30" s="1381"/>
      <c r="D30" s="1381"/>
      <c r="E30" s="1381"/>
      <c r="F30" s="1381"/>
      <c r="G30" s="1381"/>
      <c r="H30" s="1382"/>
      <c r="I30" s="1344"/>
      <c r="J30" s="1345"/>
      <c r="K30" s="1543"/>
      <c r="L30" s="1386"/>
      <c r="M30" s="1433"/>
      <c r="N30" s="1433"/>
      <c r="O30" s="1433"/>
      <c r="P30" s="1433"/>
      <c r="Q30" s="1481"/>
      <c r="R30" s="1386"/>
      <c r="S30" s="1433"/>
      <c r="T30" s="1433"/>
      <c r="U30" s="1433"/>
      <c r="V30" s="1433"/>
      <c r="W30" s="1433"/>
      <c r="X30" s="1433"/>
      <c r="Y30" s="1433"/>
      <c r="Z30" s="1481"/>
      <c r="AA30" s="1720"/>
      <c r="AB30" s="1721"/>
      <c r="AC30" s="1721"/>
      <c r="AD30" s="1721"/>
      <c r="AE30" s="1721"/>
      <c r="AF30" s="1721"/>
      <c r="AG30" s="1721"/>
      <c r="AH30" s="1721"/>
      <c r="AI30" s="1721"/>
      <c r="AJ30" s="1721"/>
      <c r="AK30" s="1721"/>
      <c r="AL30" s="1722"/>
      <c r="AM30" s="667"/>
      <c r="AN30" s="669"/>
      <c r="AO30" s="669"/>
      <c r="AP30" s="669" t="s">
        <v>481</v>
      </c>
      <c r="AQ30" s="669"/>
      <c r="AR30" s="669"/>
      <c r="AS30" s="669"/>
      <c r="AT30" s="668"/>
      <c r="AU30" s="668"/>
      <c r="AV30" s="1711"/>
      <c r="AW30" s="1712"/>
      <c r="AX30" s="1713"/>
      <c r="AY30" s="1711"/>
      <c r="AZ30" s="1712"/>
      <c r="BA30" s="1713"/>
      <c r="BB30" s="1360"/>
      <c r="BC30" s="1360"/>
      <c r="BD30" s="1361"/>
      <c r="BE30" s="577"/>
    </row>
    <row r="31" spans="1:57" ht="27" customHeight="1" x14ac:dyDescent="0.2">
      <c r="A31" s="578"/>
      <c r="B31" s="1748"/>
      <c r="C31" s="1381"/>
      <c r="D31" s="1381"/>
      <c r="E31" s="1381"/>
      <c r="F31" s="1381"/>
      <c r="G31" s="1381"/>
      <c r="H31" s="1382"/>
      <c r="I31" s="1344"/>
      <c r="J31" s="1345"/>
      <c r="K31" s="1543"/>
      <c r="L31" s="1386"/>
      <c r="M31" s="1433"/>
      <c r="N31" s="1433"/>
      <c r="O31" s="1433"/>
      <c r="P31" s="1433"/>
      <c r="Q31" s="1481"/>
      <c r="R31" s="1386"/>
      <c r="S31" s="1433"/>
      <c r="T31" s="1433"/>
      <c r="U31" s="1433"/>
      <c r="V31" s="1433"/>
      <c r="W31" s="1433"/>
      <c r="X31" s="1433"/>
      <c r="Y31" s="1433"/>
      <c r="Z31" s="1481"/>
      <c r="AA31" s="1720"/>
      <c r="AB31" s="1721"/>
      <c r="AC31" s="1721"/>
      <c r="AD31" s="1721"/>
      <c r="AE31" s="1721"/>
      <c r="AF31" s="1721"/>
      <c r="AG31" s="1721"/>
      <c r="AH31" s="1721"/>
      <c r="AI31" s="1721"/>
      <c r="AJ31" s="1721"/>
      <c r="AK31" s="1721"/>
      <c r="AL31" s="1722"/>
      <c r="AM31" s="667"/>
      <c r="AN31" s="669"/>
      <c r="AO31" s="669"/>
      <c r="AP31" s="669" t="s">
        <v>482</v>
      </c>
      <c r="AQ31" s="669"/>
      <c r="AR31" s="669"/>
      <c r="AS31" s="669"/>
      <c r="AT31" s="668"/>
      <c r="AU31" s="668"/>
      <c r="AV31" s="1711"/>
      <c r="AW31" s="1712"/>
      <c r="AX31" s="1713"/>
      <c r="AY31" s="1711"/>
      <c r="AZ31" s="1712"/>
      <c r="BA31" s="1713"/>
      <c r="BB31" s="1360"/>
      <c r="BC31" s="1360"/>
      <c r="BD31" s="1361"/>
      <c r="BE31" s="577"/>
    </row>
    <row r="32" spans="1:57" ht="27" customHeight="1" x14ac:dyDescent="0.2">
      <c r="A32" s="578"/>
      <c r="B32" s="1748"/>
      <c r="C32" s="1381"/>
      <c r="D32" s="1381"/>
      <c r="E32" s="1381"/>
      <c r="F32" s="1381"/>
      <c r="G32" s="1381"/>
      <c r="H32" s="1382"/>
      <c r="I32" s="1344"/>
      <c r="J32" s="1345"/>
      <c r="K32" s="1543"/>
      <c r="L32" s="1386"/>
      <c r="M32" s="1433"/>
      <c r="N32" s="1433"/>
      <c r="O32" s="1433"/>
      <c r="P32" s="1433"/>
      <c r="Q32" s="1481"/>
      <c r="R32" s="1386"/>
      <c r="S32" s="1433"/>
      <c r="T32" s="1433"/>
      <c r="U32" s="1433"/>
      <c r="V32" s="1433"/>
      <c r="W32" s="1433"/>
      <c r="X32" s="1433"/>
      <c r="Y32" s="1433"/>
      <c r="Z32" s="1481"/>
      <c r="AA32" s="1720"/>
      <c r="AB32" s="1721"/>
      <c r="AC32" s="1721"/>
      <c r="AD32" s="1721"/>
      <c r="AE32" s="1721"/>
      <c r="AF32" s="1721"/>
      <c r="AG32" s="1721"/>
      <c r="AH32" s="1721"/>
      <c r="AI32" s="1721"/>
      <c r="AJ32" s="1721"/>
      <c r="AK32" s="1721"/>
      <c r="AL32" s="1722"/>
      <c r="AM32" s="667"/>
      <c r="AN32" s="669"/>
      <c r="AO32" s="669"/>
      <c r="AP32" s="669" t="s">
        <v>483</v>
      </c>
      <c r="AQ32" s="669"/>
      <c r="AR32" s="669"/>
      <c r="AS32" s="669"/>
      <c r="AT32" s="668"/>
      <c r="AU32" s="668"/>
      <c r="AV32" s="1711"/>
      <c r="AW32" s="1712"/>
      <c r="AX32" s="1713"/>
      <c r="AY32" s="1711"/>
      <c r="AZ32" s="1712"/>
      <c r="BA32" s="1713"/>
      <c r="BB32" s="1360"/>
      <c r="BC32" s="1360"/>
      <c r="BD32" s="1361"/>
      <c r="BE32" s="577"/>
    </row>
    <row r="33" spans="1:61" ht="27" customHeight="1" x14ac:dyDescent="0.2">
      <c r="A33" s="578"/>
      <c r="B33" s="1748"/>
      <c r="C33" s="1381"/>
      <c r="D33" s="1381"/>
      <c r="E33" s="1381"/>
      <c r="F33" s="1381"/>
      <c r="G33" s="1381"/>
      <c r="H33" s="1382"/>
      <c r="I33" s="1344"/>
      <c r="J33" s="1345"/>
      <c r="K33" s="1543"/>
      <c r="L33" s="1386"/>
      <c r="M33" s="1433"/>
      <c r="N33" s="1433"/>
      <c r="O33" s="1433"/>
      <c r="P33" s="1433"/>
      <c r="Q33" s="1481"/>
      <c r="R33" s="1386"/>
      <c r="S33" s="1433"/>
      <c r="T33" s="1433"/>
      <c r="U33" s="1433"/>
      <c r="V33" s="1433"/>
      <c r="W33" s="1433"/>
      <c r="X33" s="1433"/>
      <c r="Y33" s="1433"/>
      <c r="Z33" s="1481"/>
      <c r="AA33" s="1720"/>
      <c r="AB33" s="1721"/>
      <c r="AC33" s="1721"/>
      <c r="AD33" s="1721"/>
      <c r="AE33" s="1721"/>
      <c r="AF33" s="1721"/>
      <c r="AG33" s="1721"/>
      <c r="AH33" s="1721"/>
      <c r="AI33" s="1721"/>
      <c r="AJ33" s="1721"/>
      <c r="AK33" s="1721"/>
      <c r="AL33" s="1722"/>
      <c r="AM33" s="667"/>
      <c r="AN33" s="669"/>
      <c r="AO33" s="669"/>
      <c r="AP33" s="669" t="s">
        <v>484</v>
      </c>
      <c r="AQ33" s="669"/>
      <c r="AR33" s="669"/>
      <c r="AS33" s="669"/>
      <c r="AT33" s="668"/>
      <c r="AU33" s="668"/>
      <c r="AV33" s="1711"/>
      <c r="AW33" s="1712"/>
      <c r="AX33" s="1713"/>
      <c r="AY33" s="1711"/>
      <c r="AZ33" s="1712"/>
      <c r="BA33" s="1713"/>
      <c r="BB33" s="1360"/>
      <c r="BC33" s="1360"/>
      <c r="BD33" s="1361"/>
      <c r="BE33" s="577"/>
    </row>
    <row r="34" spans="1:61" ht="27" customHeight="1" x14ac:dyDescent="0.2">
      <c r="A34" s="578"/>
      <c r="B34" s="1748"/>
      <c r="C34" s="1381"/>
      <c r="D34" s="1381"/>
      <c r="E34" s="1381"/>
      <c r="F34" s="1381"/>
      <c r="G34" s="1381"/>
      <c r="H34" s="1382"/>
      <c r="I34" s="1344"/>
      <c r="J34" s="1345"/>
      <c r="K34" s="1543"/>
      <c r="L34" s="1386"/>
      <c r="M34" s="1433"/>
      <c r="N34" s="1433"/>
      <c r="O34" s="1433"/>
      <c r="P34" s="1433"/>
      <c r="Q34" s="1481"/>
      <c r="R34" s="1386"/>
      <c r="S34" s="1433"/>
      <c r="T34" s="1433"/>
      <c r="U34" s="1433"/>
      <c r="V34" s="1433"/>
      <c r="W34" s="1433"/>
      <c r="X34" s="1433"/>
      <c r="Y34" s="1433"/>
      <c r="Z34" s="1481"/>
      <c r="AA34" s="1720"/>
      <c r="AB34" s="1721"/>
      <c r="AC34" s="1721"/>
      <c r="AD34" s="1721"/>
      <c r="AE34" s="1721"/>
      <c r="AF34" s="1721"/>
      <c r="AG34" s="1721"/>
      <c r="AH34" s="1721"/>
      <c r="AI34" s="1721"/>
      <c r="AJ34" s="1721"/>
      <c r="AK34" s="1721"/>
      <c r="AL34" s="1722"/>
      <c r="AM34" s="667"/>
      <c r="AN34" s="669"/>
      <c r="AO34" s="669"/>
      <c r="AP34" s="669" t="s">
        <v>485</v>
      </c>
      <c r="AQ34" s="669"/>
      <c r="AR34" s="669"/>
      <c r="AS34" s="669"/>
      <c r="AT34" s="668"/>
      <c r="AU34" s="668"/>
      <c r="AV34" s="1711"/>
      <c r="AW34" s="1712"/>
      <c r="AX34" s="1713"/>
      <c r="AY34" s="1711"/>
      <c r="AZ34" s="1712"/>
      <c r="BA34" s="1713"/>
      <c r="BB34" s="1360"/>
      <c r="BC34" s="1360"/>
      <c r="BD34" s="1361"/>
      <c r="BE34" s="577"/>
    </row>
    <row r="35" spans="1:61" ht="27" customHeight="1" x14ac:dyDescent="0.2">
      <c r="A35" s="578"/>
      <c r="B35" s="1748"/>
      <c r="C35" s="1381"/>
      <c r="D35" s="1381"/>
      <c r="E35" s="1381"/>
      <c r="F35" s="1381"/>
      <c r="G35" s="1381"/>
      <c r="H35" s="1382"/>
      <c r="I35" s="1344"/>
      <c r="J35" s="1345"/>
      <c r="K35" s="1543"/>
      <c r="L35" s="1386"/>
      <c r="M35" s="1433"/>
      <c r="N35" s="1433"/>
      <c r="O35" s="1433"/>
      <c r="P35" s="1433"/>
      <c r="Q35" s="1481"/>
      <c r="R35" s="1386"/>
      <c r="S35" s="1433"/>
      <c r="T35" s="1433"/>
      <c r="U35" s="1433"/>
      <c r="V35" s="1433"/>
      <c r="W35" s="1433"/>
      <c r="X35" s="1433"/>
      <c r="Y35" s="1433"/>
      <c r="Z35" s="1481"/>
      <c r="AA35" s="1720"/>
      <c r="AB35" s="1721"/>
      <c r="AC35" s="1721"/>
      <c r="AD35" s="1721"/>
      <c r="AE35" s="1721"/>
      <c r="AF35" s="1721"/>
      <c r="AG35" s="1721"/>
      <c r="AH35" s="1721"/>
      <c r="AI35" s="1721"/>
      <c r="AJ35" s="1721"/>
      <c r="AK35" s="1721"/>
      <c r="AL35" s="1722"/>
      <c r="AM35" s="667"/>
      <c r="AN35" s="669"/>
      <c r="AO35" s="669"/>
      <c r="AP35" s="669" t="s">
        <v>486</v>
      </c>
      <c r="AQ35" s="669"/>
      <c r="AR35" s="669"/>
      <c r="AS35" s="669"/>
      <c r="AT35" s="668"/>
      <c r="AU35" s="668"/>
      <c r="AV35" s="1711"/>
      <c r="AW35" s="1712"/>
      <c r="AX35" s="1713"/>
      <c r="AY35" s="1711"/>
      <c r="AZ35" s="1712"/>
      <c r="BA35" s="1713"/>
      <c r="BB35" s="1360"/>
      <c r="BC35" s="1360"/>
      <c r="BD35" s="1361"/>
      <c r="BE35" s="577"/>
    </row>
    <row r="36" spans="1:61" ht="27" customHeight="1" x14ac:dyDescent="0.2">
      <c r="A36" s="578"/>
      <c r="B36" s="1748"/>
      <c r="C36" s="1381"/>
      <c r="D36" s="1381"/>
      <c r="E36" s="1381"/>
      <c r="F36" s="1381"/>
      <c r="G36" s="1381"/>
      <c r="H36" s="1382"/>
      <c r="I36" s="1344"/>
      <c r="J36" s="1345"/>
      <c r="K36" s="1543"/>
      <c r="L36" s="1386"/>
      <c r="M36" s="1433"/>
      <c r="N36" s="1433"/>
      <c r="O36" s="1433"/>
      <c r="P36" s="1433"/>
      <c r="Q36" s="1481"/>
      <c r="R36" s="1386"/>
      <c r="S36" s="1433"/>
      <c r="T36" s="1433"/>
      <c r="U36" s="1433"/>
      <c r="V36" s="1433"/>
      <c r="W36" s="1433"/>
      <c r="X36" s="1433"/>
      <c r="Y36" s="1433"/>
      <c r="Z36" s="1481"/>
      <c r="AA36" s="1723"/>
      <c r="AB36" s="1724"/>
      <c r="AC36" s="1724"/>
      <c r="AD36" s="1724"/>
      <c r="AE36" s="1724"/>
      <c r="AF36" s="1724"/>
      <c r="AG36" s="1724"/>
      <c r="AH36" s="1724"/>
      <c r="AI36" s="1724"/>
      <c r="AJ36" s="1724"/>
      <c r="AK36" s="1724"/>
      <c r="AL36" s="1725"/>
      <c r="AM36" s="667"/>
      <c r="AN36" s="669"/>
      <c r="AO36" s="669"/>
      <c r="AP36" s="669" t="s">
        <v>487</v>
      </c>
      <c r="AQ36" s="669"/>
      <c r="AR36" s="669"/>
      <c r="AS36" s="669"/>
      <c r="AT36" s="668"/>
      <c r="AU36" s="668"/>
      <c r="AV36" s="1711"/>
      <c r="AW36" s="1712"/>
      <c r="AX36" s="1713"/>
      <c r="AY36" s="1711"/>
      <c r="AZ36" s="1712"/>
      <c r="BA36" s="1713"/>
      <c r="BB36" s="1360"/>
      <c r="BC36" s="1360"/>
      <c r="BD36" s="1361"/>
      <c r="BE36" s="577"/>
    </row>
    <row r="37" spans="1:61" ht="27" customHeight="1" x14ac:dyDescent="0.2">
      <c r="A37" s="578"/>
      <c r="B37" s="1748"/>
      <c r="C37" s="1381"/>
      <c r="D37" s="1381"/>
      <c r="E37" s="1381"/>
      <c r="F37" s="1381"/>
      <c r="G37" s="1381"/>
      <c r="H37" s="1382"/>
      <c r="I37" s="1344"/>
      <c r="J37" s="1345"/>
      <c r="K37" s="1543"/>
      <c r="L37" s="1386"/>
      <c r="M37" s="1433"/>
      <c r="N37" s="1433"/>
      <c r="O37" s="1433"/>
      <c r="P37" s="1433"/>
      <c r="Q37" s="1481"/>
      <c r="R37" s="1386"/>
      <c r="S37" s="1433"/>
      <c r="T37" s="1433"/>
      <c r="U37" s="1433"/>
      <c r="V37" s="1433"/>
      <c r="W37" s="1433"/>
      <c r="X37" s="1433"/>
      <c r="Y37" s="1433"/>
      <c r="Z37" s="1481"/>
      <c r="AA37" s="1356" t="s">
        <v>788</v>
      </c>
      <c r="AB37" s="1357"/>
      <c r="AC37" s="1357"/>
      <c r="AD37" s="1357"/>
      <c r="AE37" s="1357"/>
      <c r="AF37" s="1357"/>
      <c r="AG37" s="1357"/>
      <c r="AH37" s="1357"/>
      <c r="AI37" s="1357"/>
      <c r="AJ37" s="1357"/>
      <c r="AK37" s="1357"/>
      <c r="AL37" s="1358"/>
      <c r="AM37" s="1406" t="s">
        <v>739</v>
      </c>
      <c r="AN37" s="1407"/>
      <c r="AO37" s="1407"/>
      <c r="AP37" s="1407"/>
      <c r="AQ37" s="1407"/>
      <c r="AR37" s="1407"/>
      <c r="AS37" s="1407"/>
      <c r="AT37" s="1407"/>
      <c r="AU37" s="1407"/>
      <c r="AV37" s="1407"/>
      <c r="AW37" s="1407"/>
      <c r="AX37" s="1407"/>
      <c r="AY37" s="1407"/>
      <c r="AZ37" s="1407"/>
      <c r="BA37" s="1596"/>
      <c r="BB37" s="1362"/>
      <c r="BC37" s="1363"/>
      <c r="BD37" s="1364"/>
      <c r="BE37" s="577"/>
    </row>
    <row r="38" spans="1:61" ht="27" customHeight="1" x14ac:dyDescent="0.2">
      <c r="A38" s="578"/>
      <c r="B38" s="1748"/>
      <c r="C38" s="1381"/>
      <c r="D38" s="1381"/>
      <c r="E38" s="1381"/>
      <c r="F38" s="1381"/>
      <c r="G38" s="1381"/>
      <c r="H38" s="1382"/>
      <c r="I38" s="1344"/>
      <c r="J38" s="1345"/>
      <c r="K38" s="1543"/>
      <c r="L38" s="1386"/>
      <c r="M38" s="1433"/>
      <c r="N38" s="1433"/>
      <c r="O38" s="1433"/>
      <c r="P38" s="1433"/>
      <c r="Q38" s="1481"/>
      <c r="R38" s="1386"/>
      <c r="S38" s="1433"/>
      <c r="T38" s="1433"/>
      <c r="U38" s="1433"/>
      <c r="V38" s="1433"/>
      <c r="W38" s="1433"/>
      <c r="X38" s="1433"/>
      <c r="Y38" s="1433"/>
      <c r="Z38" s="1481"/>
      <c r="AA38" s="1331" t="s">
        <v>10</v>
      </c>
      <c r="AB38" s="1323"/>
      <c r="AC38" s="1323"/>
      <c r="AD38" s="1323"/>
      <c r="AE38" s="1323"/>
      <c r="AF38" s="1323"/>
      <c r="AG38" s="1323"/>
      <c r="AH38" s="1323"/>
      <c r="AI38" s="1323"/>
      <c r="AJ38" s="1323"/>
      <c r="AK38" s="1323"/>
      <c r="AL38" s="1324"/>
      <c r="AM38" s="1406" t="s">
        <v>737</v>
      </c>
      <c r="AN38" s="1407"/>
      <c r="AO38" s="1407"/>
      <c r="AP38" s="1407"/>
      <c r="AQ38" s="1407"/>
      <c r="AR38" s="1407"/>
      <c r="AS38" s="1407"/>
      <c r="AT38" s="1407"/>
      <c r="AU38" s="1407"/>
      <c r="AV38" s="1407"/>
      <c r="AW38" s="1407"/>
      <c r="AX38" s="1407"/>
      <c r="AY38" s="1407"/>
      <c r="AZ38" s="1407"/>
      <c r="BA38" s="1596"/>
      <c r="BB38" s="1362"/>
      <c r="BC38" s="1363"/>
      <c r="BD38" s="1364"/>
      <c r="BE38" s="577"/>
    </row>
    <row r="39" spans="1:61" ht="27" customHeight="1" x14ac:dyDescent="0.2">
      <c r="A39" s="578"/>
      <c r="B39" s="1748"/>
      <c r="C39" s="1381"/>
      <c r="D39" s="1381"/>
      <c r="E39" s="1381"/>
      <c r="F39" s="1381"/>
      <c r="G39" s="1381"/>
      <c r="H39" s="1382"/>
      <c r="I39" s="1344"/>
      <c r="J39" s="1345"/>
      <c r="K39" s="1543"/>
      <c r="L39" s="1386"/>
      <c r="M39" s="1433"/>
      <c r="N39" s="1433"/>
      <c r="O39" s="1433"/>
      <c r="P39" s="1433"/>
      <c r="Q39" s="1481"/>
      <c r="R39" s="1386"/>
      <c r="S39" s="1433"/>
      <c r="T39" s="1433"/>
      <c r="U39" s="1433"/>
      <c r="V39" s="1433"/>
      <c r="W39" s="1433"/>
      <c r="X39" s="1433"/>
      <c r="Y39" s="1433"/>
      <c r="Z39" s="1481"/>
      <c r="AA39" s="1356" t="s">
        <v>789</v>
      </c>
      <c r="AB39" s="1357"/>
      <c r="AC39" s="1357"/>
      <c r="AD39" s="1357"/>
      <c r="AE39" s="1357"/>
      <c r="AF39" s="1357"/>
      <c r="AG39" s="1357"/>
      <c r="AH39" s="1357"/>
      <c r="AI39" s="1357"/>
      <c r="AJ39" s="1357"/>
      <c r="AK39" s="1357"/>
      <c r="AL39" s="1358"/>
      <c r="AM39" s="1406" t="s">
        <v>750</v>
      </c>
      <c r="AN39" s="1407"/>
      <c r="AO39" s="1407"/>
      <c r="AP39" s="1407"/>
      <c r="AQ39" s="1407"/>
      <c r="AR39" s="1407"/>
      <c r="AS39" s="1407"/>
      <c r="AT39" s="1407"/>
      <c r="AU39" s="1407"/>
      <c r="AV39" s="1407"/>
      <c r="AW39" s="1407"/>
      <c r="AX39" s="1407"/>
      <c r="AY39" s="1407"/>
      <c r="AZ39" s="1407"/>
      <c r="BA39" s="1596"/>
      <c r="BB39" s="1362"/>
      <c r="BC39" s="1363"/>
      <c r="BD39" s="1364"/>
      <c r="BE39" s="577"/>
    </row>
    <row r="40" spans="1:61" ht="27" customHeight="1" x14ac:dyDescent="0.2">
      <c r="A40" s="578"/>
      <c r="B40" s="1748"/>
      <c r="C40" s="1381"/>
      <c r="D40" s="1381"/>
      <c r="E40" s="1381"/>
      <c r="F40" s="1381"/>
      <c r="G40" s="1381"/>
      <c r="H40" s="1382"/>
      <c r="I40" s="1344"/>
      <c r="J40" s="1345"/>
      <c r="K40" s="1543"/>
      <c r="L40" s="1386"/>
      <c r="M40" s="1433"/>
      <c r="N40" s="1433"/>
      <c r="O40" s="1433"/>
      <c r="P40" s="1433"/>
      <c r="Q40" s="1481"/>
      <c r="R40" s="1386"/>
      <c r="S40" s="1433"/>
      <c r="T40" s="1433"/>
      <c r="U40" s="1433"/>
      <c r="V40" s="1433"/>
      <c r="W40" s="1433"/>
      <c r="X40" s="1433"/>
      <c r="Y40" s="1433"/>
      <c r="Z40" s="1481"/>
      <c r="AA40" s="1367" t="s">
        <v>122</v>
      </c>
      <c r="AB40" s="1367"/>
      <c r="AC40" s="1367"/>
      <c r="AD40" s="1367"/>
      <c r="AE40" s="1367"/>
      <c r="AF40" s="1367"/>
      <c r="AG40" s="1367"/>
      <c r="AH40" s="1367"/>
      <c r="AI40" s="1367"/>
      <c r="AJ40" s="1367"/>
      <c r="AK40" s="1367"/>
      <c r="AL40" s="1367"/>
      <c r="AM40" s="1319" t="s">
        <v>754</v>
      </c>
      <c r="AN40" s="1320"/>
      <c r="AO40" s="1320"/>
      <c r="AP40" s="1320"/>
      <c r="AQ40" s="1320"/>
      <c r="AR40" s="1320"/>
      <c r="AS40" s="1320"/>
      <c r="AT40" s="1320"/>
      <c r="AU40" s="1320"/>
      <c r="AV40" s="1320"/>
      <c r="AW40" s="1320"/>
      <c r="AX40" s="1320"/>
      <c r="AY40" s="1320"/>
      <c r="AZ40" s="1320"/>
      <c r="BA40" s="1352"/>
      <c r="BB40" s="1360"/>
      <c r="BC40" s="1360"/>
      <c r="BD40" s="1361"/>
      <c r="BE40" s="577"/>
    </row>
    <row r="41" spans="1:61" ht="27" customHeight="1" x14ac:dyDescent="0.2">
      <c r="A41" s="578"/>
      <c r="B41" s="1748"/>
      <c r="C41" s="1381"/>
      <c r="D41" s="1381"/>
      <c r="E41" s="1381"/>
      <c r="F41" s="1381"/>
      <c r="G41" s="1381"/>
      <c r="H41" s="1382"/>
      <c r="I41" s="1344"/>
      <c r="J41" s="1345"/>
      <c r="K41" s="1543"/>
      <c r="L41" s="1386"/>
      <c r="M41" s="1433"/>
      <c r="N41" s="1433"/>
      <c r="O41" s="1433"/>
      <c r="P41" s="1433"/>
      <c r="Q41" s="1481"/>
      <c r="R41" s="1386"/>
      <c r="S41" s="1433"/>
      <c r="T41" s="1433"/>
      <c r="U41" s="1433"/>
      <c r="V41" s="1433"/>
      <c r="W41" s="1433"/>
      <c r="X41" s="1433"/>
      <c r="Y41" s="1433"/>
      <c r="Z41" s="1481"/>
      <c r="AA41" s="1367" t="s">
        <v>427</v>
      </c>
      <c r="AB41" s="1367"/>
      <c r="AC41" s="1367"/>
      <c r="AD41" s="1367"/>
      <c r="AE41" s="1367"/>
      <c r="AF41" s="1367"/>
      <c r="AG41" s="1367"/>
      <c r="AH41" s="1367"/>
      <c r="AI41" s="1367"/>
      <c r="AJ41" s="1367"/>
      <c r="AK41" s="1367"/>
      <c r="AL41" s="1367"/>
      <c r="AM41" s="1332" t="s">
        <v>752</v>
      </c>
      <c r="AN41" s="1333"/>
      <c r="AO41" s="1333"/>
      <c r="AP41" s="1333"/>
      <c r="AQ41" s="1333"/>
      <c r="AR41" s="1333"/>
      <c r="AS41" s="1333"/>
      <c r="AT41" s="1333"/>
      <c r="AU41" s="1333"/>
      <c r="AV41" s="1333"/>
      <c r="AW41" s="1333"/>
      <c r="AX41" s="1333"/>
      <c r="AY41" s="1333"/>
      <c r="AZ41" s="1333"/>
      <c r="BA41" s="1334"/>
      <c r="BB41" s="1360"/>
      <c r="BC41" s="1360"/>
      <c r="BD41" s="1361"/>
      <c r="BE41" s="577"/>
    </row>
    <row r="42" spans="1:61" ht="27" customHeight="1" x14ac:dyDescent="0.2">
      <c r="A42" s="578"/>
      <c r="B42" s="1748"/>
      <c r="C42" s="1381"/>
      <c r="D42" s="1381"/>
      <c r="E42" s="1381"/>
      <c r="F42" s="1381"/>
      <c r="G42" s="1381"/>
      <c r="H42" s="1382"/>
      <c r="I42" s="1344"/>
      <c r="J42" s="1345"/>
      <c r="K42" s="1543"/>
      <c r="L42" s="1386"/>
      <c r="M42" s="1433"/>
      <c r="N42" s="1433"/>
      <c r="O42" s="1433"/>
      <c r="P42" s="1433"/>
      <c r="Q42" s="1481"/>
      <c r="R42" s="1386"/>
      <c r="S42" s="1433"/>
      <c r="T42" s="1433"/>
      <c r="U42" s="1433"/>
      <c r="V42" s="1433"/>
      <c r="W42" s="1433"/>
      <c r="X42" s="1433"/>
      <c r="Y42" s="1433"/>
      <c r="Z42" s="1481"/>
      <c r="AA42" s="1359" t="s">
        <v>579</v>
      </c>
      <c r="AB42" s="1359"/>
      <c r="AC42" s="1359"/>
      <c r="AD42" s="1359"/>
      <c r="AE42" s="1359"/>
      <c r="AF42" s="1359"/>
      <c r="AG42" s="1359"/>
      <c r="AH42" s="1359"/>
      <c r="AI42" s="1359"/>
      <c r="AJ42" s="1359"/>
      <c r="AK42" s="1359"/>
      <c r="AL42" s="1359"/>
      <c r="AM42" s="1319" t="s">
        <v>736</v>
      </c>
      <c r="AN42" s="1320"/>
      <c r="AO42" s="1320"/>
      <c r="AP42" s="1320"/>
      <c r="AQ42" s="1320"/>
      <c r="AR42" s="1320"/>
      <c r="AS42" s="1320"/>
      <c r="AT42" s="1320"/>
      <c r="AU42" s="1320"/>
      <c r="AV42" s="1320"/>
      <c r="AW42" s="1320"/>
      <c r="AX42" s="1320"/>
      <c r="AY42" s="1320"/>
      <c r="AZ42" s="1320"/>
      <c r="BA42" s="1352"/>
      <c r="BB42" s="1319"/>
      <c r="BC42" s="1320"/>
      <c r="BD42" s="1321"/>
      <c r="BE42" s="577"/>
    </row>
    <row r="43" spans="1:61" ht="27" customHeight="1" x14ac:dyDescent="0.2">
      <c r="A43" s="578"/>
      <c r="B43" s="1748"/>
      <c r="C43" s="1752"/>
      <c r="D43" s="1752"/>
      <c r="E43" s="1752"/>
      <c r="F43" s="1752"/>
      <c r="G43" s="1752"/>
      <c r="H43" s="1753"/>
      <c r="I43" s="1406"/>
      <c r="J43" s="1407"/>
      <c r="K43" s="1596"/>
      <c r="L43" s="1757"/>
      <c r="M43" s="1758"/>
      <c r="N43" s="1758"/>
      <c r="O43" s="1758"/>
      <c r="P43" s="1758"/>
      <c r="Q43" s="1759"/>
      <c r="R43" s="1757"/>
      <c r="S43" s="1758"/>
      <c r="T43" s="1758"/>
      <c r="U43" s="1758"/>
      <c r="V43" s="1758"/>
      <c r="W43" s="1758"/>
      <c r="X43" s="1758"/>
      <c r="Y43" s="1758"/>
      <c r="Z43" s="1759"/>
      <c r="AA43" s="1356" t="s">
        <v>565</v>
      </c>
      <c r="AB43" s="1357"/>
      <c r="AC43" s="1357"/>
      <c r="AD43" s="1357"/>
      <c r="AE43" s="1357"/>
      <c r="AF43" s="1357"/>
      <c r="AG43" s="1357"/>
      <c r="AH43" s="1357"/>
      <c r="AI43" s="1357"/>
      <c r="AJ43" s="1357"/>
      <c r="AK43" s="1357"/>
      <c r="AL43" s="1358"/>
      <c r="AM43" s="1406" t="s">
        <v>737</v>
      </c>
      <c r="AN43" s="1407"/>
      <c r="AO43" s="1407"/>
      <c r="AP43" s="1407"/>
      <c r="AQ43" s="1407"/>
      <c r="AR43" s="1407"/>
      <c r="AS43" s="1407"/>
      <c r="AT43" s="1407"/>
      <c r="AU43" s="1407"/>
      <c r="AV43" s="1407"/>
      <c r="AW43" s="1407"/>
      <c r="AX43" s="1407"/>
      <c r="AY43" s="1407"/>
      <c r="AZ43" s="1407"/>
      <c r="BA43" s="1596"/>
      <c r="BB43" s="1360"/>
      <c r="BC43" s="1360"/>
      <c r="BD43" s="1361"/>
      <c r="BE43" s="577"/>
    </row>
    <row r="44" spans="1:61" ht="27" customHeight="1" x14ac:dyDescent="0.2">
      <c r="A44" s="578"/>
      <c r="B44" s="1748"/>
      <c r="C44" s="897"/>
      <c r="D44" s="897"/>
      <c r="E44" s="897"/>
      <c r="F44" s="897"/>
      <c r="G44" s="897"/>
      <c r="H44" s="897"/>
      <c r="I44" s="897"/>
      <c r="J44" s="897"/>
      <c r="K44" s="897"/>
      <c r="L44" s="897"/>
      <c r="M44" s="897"/>
      <c r="N44" s="897"/>
      <c r="O44" s="897"/>
      <c r="P44" s="897"/>
      <c r="Q44" s="898"/>
      <c r="R44" s="1356" t="s">
        <v>595</v>
      </c>
      <c r="S44" s="1357"/>
      <c r="T44" s="1357"/>
      <c r="U44" s="1357"/>
      <c r="V44" s="1357"/>
      <c r="W44" s="1357"/>
      <c r="X44" s="1357"/>
      <c r="Y44" s="1357"/>
      <c r="Z44" s="1357"/>
      <c r="AA44" s="1357"/>
      <c r="AB44" s="1357"/>
      <c r="AC44" s="1357"/>
      <c r="AD44" s="1357"/>
      <c r="AE44" s="1357"/>
      <c r="AF44" s="1357"/>
      <c r="AG44" s="1357"/>
      <c r="AH44" s="1357"/>
      <c r="AI44" s="1357"/>
      <c r="AJ44" s="1357"/>
      <c r="AK44" s="1357"/>
      <c r="AL44" s="1358"/>
      <c r="AM44" s="1319" t="s">
        <v>594</v>
      </c>
      <c r="AN44" s="1320"/>
      <c r="AO44" s="1320"/>
      <c r="AP44" s="1320"/>
      <c r="AQ44" s="1320"/>
      <c r="AR44" s="1320"/>
      <c r="AS44" s="1320"/>
      <c r="AT44" s="1320"/>
      <c r="AU44" s="1320"/>
      <c r="AV44" s="1320"/>
      <c r="AW44" s="1320"/>
      <c r="AX44" s="1320"/>
      <c r="AY44" s="1320"/>
      <c r="AZ44" s="1320"/>
      <c r="BA44" s="1352"/>
      <c r="BB44" s="1319"/>
      <c r="BC44" s="1320"/>
      <c r="BD44" s="1321"/>
      <c r="BE44" s="577"/>
      <c r="BI44" s="584"/>
    </row>
    <row r="45" spans="1:61" ht="27" customHeight="1" x14ac:dyDescent="0.2">
      <c r="A45" s="578"/>
      <c r="B45" s="1748"/>
      <c r="C45" s="617"/>
      <c r="D45" s="617"/>
      <c r="E45" s="617"/>
      <c r="F45" s="617"/>
      <c r="G45" s="617"/>
      <c r="H45" s="617"/>
      <c r="I45" s="617"/>
      <c r="J45" s="617"/>
      <c r="K45" s="617"/>
      <c r="L45" s="617"/>
      <c r="M45" s="617"/>
      <c r="N45" s="617"/>
      <c r="O45" s="617"/>
      <c r="P45" s="617"/>
      <c r="Q45" s="875"/>
      <c r="R45" s="1430" t="s">
        <v>806</v>
      </c>
      <c r="S45" s="1431"/>
      <c r="T45" s="1431"/>
      <c r="U45" s="1431"/>
      <c r="V45" s="1431"/>
      <c r="W45" s="1431"/>
      <c r="X45" s="1431"/>
      <c r="Y45" s="1431"/>
      <c r="Z45" s="1431"/>
      <c r="AA45" s="1431"/>
      <c r="AB45" s="1431"/>
      <c r="AC45" s="1431"/>
      <c r="AD45" s="1431"/>
      <c r="AE45" s="1431"/>
      <c r="AF45" s="1431"/>
      <c r="AG45" s="1431"/>
      <c r="AH45" s="1431"/>
      <c r="AI45" s="1431"/>
      <c r="AJ45" s="1431"/>
      <c r="AK45" s="1431"/>
      <c r="AL45" s="1432"/>
      <c r="AM45" s="1425" t="s">
        <v>593</v>
      </c>
      <c r="AN45" s="1426"/>
      <c r="AO45" s="1426"/>
      <c r="AP45" s="1426"/>
      <c r="AQ45" s="1426"/>
      <c r="AR45" s="1426"/>
      <c r="AS45" s="1426"/>
      <c r="AT45" s="1426"/>
      <c r="AU45" s="1426"/>
      <c r="AV45" s="1426"/>
      <c r="AW45" s="1426"/>
      <c r="AX45" s="1426"/>
      <c r="AY45" s="1426"/>
      <c r="AZ45" s="1426"/>
      <c r="BA45" s="1427"/>
      <c r="BB45" s="1332"/>
      <c r="BC45" s="1333"/>
      <c r="BD45" s="1335"/>
      <c r="BE45" s="577"/>
      <c r="BI45" s="584"/>
    </row>
    <row r="46" spans="1:61" ht="27" customHeight="1" x14ac:dyDescent="0.2">
      <c r="A46" s="578"/>
      <c r="B46" s="1748"/>
      <c r="C46" s="617"/>
      <c r="D46" s="617"/>
      <c r="E46" s="617"/>
      <c r="F46" s="617"/>
      <c r="G46" s="617"/>
      <c r="H46" s="617"/>
      <c r="I46" s="617"/>
      <c r="J46" s="617"/>
      <c r="K46" s="617"/>
      <c r="L46" s="617"/>
      <c r="M46" s="617"/>
      <c r="N46" s="617"/>
      <c r="O46" s="617"/>
      <c r="P46" s="617"/>
      <c r="Q46" s="875"/>
      <c r="R46" s="1428" t="s">
        <v>808</v>
      </c>
      <c r="S46" s="1329"/>
      <c r="T46" s="1329"/>
      <c r="U46" s="1329"/>
      <c r="V46" s="1329"/>
      <c r="W46" s="1329"/>
      <c r="X46" s="1329"/>
      <c r="Y46" s="1329"/>
      <c r="Z46" s="1329"/>
      <c r="AA46" s="1329"/>
      <c r="AB46" s="1329"/>
      <c r="AC46" s="1329"/>
      <c r="AD46" s="1329"/>
      <c r="AE46" s="1329"/>
      <c r="AF46" s="1329"/>
      <c r="AG46" s="1329"/>
      <c r="AH46" s="1329"/>
      <c r="AI46" s="1329"/>
      <c r="AJ46" s="1329"/>
      <c r="AK46" s="1329"/>
      <c r="AL46" s="1330"/>
      <c r="AM46" s="1406" t="s">
        <v>593</v>
      </c>
      <c r="AN46" s="1407"/>
      <c r="AO46" s="1407"/>
      <c r="AP46" s="1407"/>
      <c r="AQ46" s="1407"/>
      <c r="AR46" s="1407"/>
      <c r="AS46" s="1407"/>
      <c r="AT46" s="1407"/>
      <c r="AU46" s="1407"/>
      <c r="AV46" s="1407"/>
      <c r="AW46" s="1407"/>
      <c r="AX46" s="1407"/>
      <c r="AY46" s="1407"/>
      <c r="AZ46" s="1407"/>
      <c r="BA46" s="1596"/>
      <c r="BB46" s="1422"/>
      <c r="BC46" s="1423"/>
      <c r="BD46" s="1424"/>
      <c r="BE46" s="577"/>
      <c r="BI46" s="584"/>
    </row>
    <row r="47" spans="1:61" ht="30" customHeight="1" x14ac:dyDescent="0.2">
      <c r="A47" s="583"/>
      <c r="B47" s="1748"/>
      <c r="C47" s="1323" t="s">
        <v>924</v>
      </c>
      <c r="D47" s="1323"/>
      <c r="E47" s="1323"/>
      <c r="F47" s="1323"/>
      <c r="G47" s="1323"/>
      <c r="H47" s="1323"/>
      <c r="I47" s="1323"/>
      <c r="J47" s="1323"/>
      <c r="K47" s="1323"/>
      <c r="L47" s="1323"/>
      <c r="M47" s="1323"/>
      <c r="N47" s="1323"/>
      <c r="O47" s="1323"/>
      <c r="P47" s="1323"/>
      <c r="Q47" s="1324"/>
      <c r="R47" s="1331" t="s">
        <v>925</v>
      </c>
      <c r="S47" s="1323"/>
      <c r="T47" s="1323"/>
      <c r="U47" s="1323"/>
      <c r="V47" s="1323"/>
      <c r="W47" s="1323"/>
      <c r="X47" s="1323"/>
      <c r="Y47" s="1323"/>
      <c r="Z47" s="1323"/>
      <c r="AA47" s="1323"/>
      <c r="AB47" s="1323"/>
      <c r="AC47" s="1323"/>
      <c r="AD47" s="1323"/>
      <c r="AE47" s="1323"/>
      <c r="AF47" s="1323"/>
      <c r="AG47" s="1323"/>
      <c r="AH47" s="1323"/>
      <c r="AI47" s="1323"/>
      <c r="AJ47" s="1323"/>
      <c r="AK47" s="1323"/>
      <c r="AL47" s="1324"/>
      <c r="AM47" s="1332" t="s">
        <v>594</v>
      </c>
      <c r="AN47" s="1333"/>
      <c r="AO47" s="1333"/>
      <c r="AP47" s="1333"/>
      <c r="AQ47" s="1333"/>
      <c r="AR47" s="1333"/>
      <c r="AS47" s="1333"/>
      <c r="AT47" s="1333"/>
      <c r="AU47" s="1333"/>
      <c r="AV47" s="1333"/>
      <c r="AW47" s="1333"/>
      <c r="AX47" s="1333"/>
      <c r="AY47" s="1333"/>
      <c r="AZ47" s="1333"/>
      <c r="BA47" s="1334"/>
      <c r="BB47" s="1332"/>
      <c r="BC47" s="1333"/>
      <c r="BD47" s="1335"/>
      <c r="BE47" s="577"/>
      <c r="BI47" s="584"/>
    </row>
    <row r="48" spans="1:61" ht="30" customHeight="1" x14ac:dyDescent="0.2">
      <c r="A48" s="583"/>
      <c r="B48" s="1748"/>
      <c r="C48" s="1326"/>
      <c r="D48" s="1326"/>
      <c r="E48" s="1326"/>
      <c r="F48" s="1326"/>
      <c r="G48" s="1326"/>
      <c r="H48" s="1326"/>
      <c r="I48" s="1326"/>
      <c r="J48" s="1326"/>
      <c r="K48" s="1326"/>
      <c r="L48" s="1326"/>
      <c r="M48" s="1326"/>
      <c r="N48" s="1326"/>
      <c r="O48" s="1326"/>
      <c r="P48" s="1326"/>
      <c r="Q48" s="1327"/>
      <c r="R48" s="1336" t="s">
        <v>902</v>
      </c>
      <c r="S48" s="1337"/>
      <c r="T48" s="1337"/>
      <c r="U48" s="1337"/>
      <c r="V48" s="1337"/>
      <c r="W48" s="1337"/>
      <c r="X48" s="1337"/>
      <c r="Y48" s="1337"/>
      <c r="Z48" s="1337"/>
      <c r="AA48" s="1337"/>
      <c r="AB48" s="1337"/>
      <c r="AC48" s="1337"/>
      <c r="AD48" s="1337"/>
      <c r="AE48" s="1337"/>
      <c r="AF48" s="1337"/>
      <c r="AG48" s="1337"/>
      <c r="AH48" s="1337"/>
      <c r="AI48" s="1337"/>
      <c r="AJ48" s="1337"/>
      <c r="AK48" s="1337"/>
      <c r="AL48" s="1337"/>
      <c r="AM48" s="1338" t="s">
        <v>901</v>
      </c>
      <c r="AN48" s="1338"/>
      <c r="AO48" s="1338"/>
      <c r="AP48" s="1338"/>
      <c r="AQ48" s="1338"/>
      <c r="AR48" s="1338"/>
      <c r="AS48" s="1338"/>
      <c r="AT48" s="1338"/>
      <c r="AU48" s="1338"/>
      <c r="AV48" s="1338"/>
      <c r="AW48" s="1338"/>
      <c r="AX48" s="1338"/>
      <c r="AY48" s="1338"/>
      <c r="AZ48" s="1338"/>
      <c r="BA48" s="1338"/>
      <c r="BB48" s="894"/>
      <c r="BC48" s="895"/>
      <c r="BD48" s="896"/>
      <c r="BE48" s="577"/>
      <c r="BI48" s="584"/>
    </row>
    <row r="49" spans="1:61" ht="30" customHeight="1" x14ac:dyDescent="0.2">
      <c r="A49" s="583"/>
      <c r="B49" s="1748"/>
      <c r="C49" s="1329"/>
      <c r="D49" s="1329"/>
      <c r="E49" s="1329"/>
      <c r="F49" s="1329"/>
      <c r="G49" s="1329"/>
      <c r="H49" s="1329"/>
      <c r="I49" s="1329"/>
      <c r="J49" s="1329"/>
      <c r="K49" s="1329"/>
      <c r="L49" s="1329"/>
      <c r="M49" s="1329"/>
      <c r="N49" s="1329"/>
      <c r="O49" s="1329"/>
      <c r="P49" s="1329"/>
      <c r="Q49" s="1330"/>
      <c r="R49" s="1339" t="s">
        <v>903</v>
      </c>
      <c r="S49" s="1339"/>
      <c r="T49" s="1339"/>
      <c r="U49" s="1339"/>
      <c r="V49" s="1339"/>
      <c r="W49" s="1339"/>
      <c r="X49" s="1339"/>
      <c r="Y49" s="1339"/>
      <c r="Z49" s="1339"/>
      <c r="AA49" s="1339"/>
      <c r="AB49" s="1339"/>
      <c r="AC49" s="1339"/>
      <c r="AD49" s="1339"/>
      <c r="AE49" s="1339"/>
      <c r="AF49" s="1339"/>
      <c r="AG49" s="1339"/>
      <c r="AH49" s="1339"/>
      <c r="AI49" s="1339"/>
      <c r="AJ49" s="1339"/>
      <c r="AK49" s="1339"/>
      <c r="AL49" s="1339"/>
      <c r="AM49" s="1340" t="s">
        <v>901</v>
      </c>
      <c r="AN49" s="1340"/>
      <c r="AO49" s="1340"/>
      <c r="AP49" s="1340"/>
      <c r="AQ49" s="1340"/>
      <c r="AR49" s="1340"/>
      <c r="AS49" s="1340"/>
      <c r="AT49" s="1340"/>
      <c r="AU49" s="1340"/>
      <c r="AV49" s="1340"/>
      <c r="AW49" s="1340"/>
      <c r="AX49" s="1340"/>
      <c r="AY49" s="1340"/>
      <c r="AZ49" s="1340"/>
      <c r="BA49" s="1340"/>
      <c r="BB49" s="879"/>
      <c r="BC49" s="880"/>
      <c r="BD49" s="881"/>
      <c r="BE49" s="577"/>
      <c r="BI49" s="584"/>
    </row>
    <row r="50" spans="1:61" ht="24.75" customHeight="1" x14ac:dyDescent="0.2">
      <c r="A50" s="578"/>
      <c r="B50" s="1748"/>
      <c r="C50" s="1492" t="s">
        <v>326</v>
      </c>
      <c r="D50" s="1492"/>
      <c r="E50" s="1492"/>
      <c r="F50" s="1492"/>
      <c r="G50" s="1492"/>
      <c r="H50" s="1492"/>
      <c r="I50" s="1492"/>
      <c r="J50" s="1492"/>
      <c r="K50" s="1492"/>
      <c r="L50" s="1492"/>
      <c r="M50" s="1492"/>
      <c r="N50" s="1492"/>
      <c r="O50" s="1492"/>
      <c r="P50" s="1492"/>
      <c r="Q50" s="1493"/>
      <c r="R50" s="1311" t="s">
        <v>735</v>
      </c>
      <c r="S50" s="1312"/>
      <c r="T50" s="1312"/>
      <c r="U50" s="1312"/>
      <c r="V50" s="1312"/>
      <c r="W50" s="1312"/>
      <c r="X50" s="1312"/>
      <c r="Y50" s="1312"/>
      <c r="Z50" s="1312"/>
      <c r="AA50" s="1312"/>
      <c r="AB50" s="1312"/>
      <c r="AC50" s="1312"/>
      <c r="AD50" s="1312"/>
      <c r="AE50" s="1312"/>
      <c r="AF50" s="1312"/>
      <c r="AG50" s="1312"/>
      <c r="AH50" s="1312"/>
      <c r="AI50" s="1312"/>
      <c r="AJ50" s="1312"/>
      <c r="AK50" s="1312"/>
      <c r="AL50" s="1312"/>
      <c r="AM50" s="1312"/>
      <c r="AN50" s="1312"/>
      <c r="AO50" s="1312"/>
      <c r="AP50" s="1312"/>
      <c r="AQ50" s="1312"/>
      <c r="AR50" s="1312"/>
      <c r="AS50" s="1312"/>
      <c r="AT50" s="1312"/>
      <c r="AU50" s="1312"/>
      <c r="AV50" s="1312"/>
      <c r="AW50" s="1312"/>
      <c r="AX50" s="1312"/>
      <c r="AY50" s="1312"/>
      <c r="AZ50" s="1312"/>
      <c r="BA50" s="1313"/>
      <c r="BB50" s="1344"/>
      <c r="BC50" s="1345"/>
      <c r="BD50" s="1346"/>
      <c r="BE50" s="577"/>
    </row>
    <row r="51" spans="1:61" ht="118.5" customHeight="1" x14ac:dyDescent="0.2">
      <c r="A51" s="578"/>
      <c r="B51" s="1748"/>
      <c r="C51" s="1342" t="s">
        <v>327</v>
      </c>
      <c r="D51" s="1342"/>
      <c r="E51" s="1342"/>
      <c r="F51" s="1342"/>
      <c r="G51" s="1342"/>
      <c r="H51" s="1342"/>
      <c r="I51" s="1342"/>
      <c r="J51" s="1342"/>
      <c r="K51" s="1342"/>
      <c r="L51" s="1342"/>
      <c r="M51" s="1342"/>
      <c r="N51" s="1342"/>
      <c r="O51" s="1342"/>
      <c r="P51" s="1342"/>
      <c r="Q51" s="1343"/>
      <c r="R51" s="1660" t="s">
        <v>437</v>
      </c>
      <c r="S51" s="1661"/>
      <c r="T51" s="1661"/>
      <c r="U51" s="1661"/>
      <c r="V51" s="1661"/>
      <c r="W51" s="1661"/>
      <c r="X51" s="1661"/>
      <c r="Y51" s="1661"/>
      <c r="Z51" s="1662"/>
      <c r="AA51" s="1663" t="s">
        <v>998</v>
      </c>
      <c r="AB51" s="1664"/>
      <c r="AC51" s="1664"/>
      <c r="AD51" s="1664"/>
      <c r="AE51" s="1664"/>
      <c r="AF51" s="1664"/>
      <c r="AG51" s="1664"/>
      <c r="AH51" s="1664"/>
      <c r="AI51" s="1664"/>
      <c r="AJ51" s="1664"/>
      <c r="AK51" s="1664"/>
      <c r="AL51" s="1664"/>
      <c r="AM51" s="1664"/>
      <c r="AN51" s="1664"/>
      <c r="AO51" s="1664"/>
      <c r="AP51" s="1664"/>
      <c r="AQ51" s="1664"/>
      <c r="AR51" s="1664"/>
      <c r="AS51" s="1664"/>
      <c r="AT51" s="1664"/>
      <c r="AU51" s="1664"/>
      <c r="AV51" s="1664"/>
      <c r="AW51" s="1664"/>
      <c r="AX51" s="1664"/>
      <c r="AY51" s="1664"/>
      <c r="AZ51" s="1664"/>
      <c r="BA51" s="1665"/>
      <c r="BB51" s="1344"/>
      <c r="BC51" s="1345"/>
      <c r="BD51" s="1346"/>
      <c r="BE51" s="577"/>
    </row>
    <row r="52" spans="1:61" ht="29.25" customHeight="1" x14ac:dyDescent="0.2">
      <c r="A52" s="578"/>
      <c r="B52" s="1748"/>
      <c r="C52" s="1680" t="s">
        <v>824</v>
      </c>
      <c r="D52" s="1680"/>
      <c r="E52" s="1680"/>
      <c r="F52" s="1680"/>
      <c r="G52" s="1680"/>
      <c r="H52" s="1680"/>
      <c r="I52" s="1680"/>
      <c r="J52" s="1680"/>
      <c r="K52" s="1680"/>
      <c r="L52" s="1680"/>
      <c r="M52" s="1680"/>
      <c r="N52" s="1680"/>
      <c r="O52" s="1680"/>
      <c r="P52" s="1680"/>
      <c r="Q52" s="1681"/>
      <c r="R52" s="1412" t="s">
        <v>439</v>
      </c>
      <c r="S52" s="1413"/>
      <c r="T52" s="1413"/>
      <c r="U52" s="1413"/>
      <c r="V52" s="1413"/>
      <c r="W52" s="1413"/>
      <c r="X52" s="1413"/>
      <c r="Y52" s="1413"/>
      <c r="Z52" s="1413"/>
      <c r="AA52" s="1413"/>
      <c r="AB52" s="1413"/>
      <c r="AC52" s="1413"/>
      <c r="AD52" s="1413"/>
      <c r="AE52" s="1413"/>
      <c r="AF52" s="1413"/>
      <c r="AG52" s="1413"/>
      <c r="AH52" s="1413"/>
      <c r="AI52" s="1413"/>
      <c r="AJ52" s="1413"/>
      <c r="AK52" s="1413"/>
      <c r="AL52" s="1413"/>
      <c r="AM52" s="1413"/>
      <c r="AN52" s="1413"/>
      <c r="AO52" s="1413"/>
      <c r="AP52" s="1413"/>
      <c r="AQ52" s="1413"/>
      <c r="AR52" s="1413"/>
      <c r="AS52" s="1413"/>
      <c r="AT52" s="1413"/>
      <c r="AU52" s="1413"/>
      <c r="AV52" s="1413"/>
      <c r="AW52" s="1413"/>
      <c r="AX52" s="1413"/>
      <c r="AY52" s="1413"/>
      <c r="AZ52" s="1413"/>
      <c r="BA52" s="1414"/>
      <c r="BB52" s="1332"/>
      <c r="BC52" s="1333"/>
      <c r="BD52" s="1335"/>
      <c r="BE52" s="577"/>
    </row>
    <row r="53" spans="1:61" ht="29.25" customHeight="1" x14ac:dyDescent="0.2">
      <c r="A53" s="578"/>
      <c r="B53" s="1748"/>
      <c r="C53" s="1417" t="s">
        <v>825</v>
      </c>
      <c r="D53" s="1417"/>
      <c r="E53" s="1417"/>
      <c r="F53" s="1417"/>
      <c r="G53" s="1417"/>
      <c r="H53" s="1417"/>
      <c r="I53" s="1417"/>
      <c r="J53" s="1417"/>
      <c r="K53" s="1417"/>
      <c r="L53" s="1417"/>
      <c r="M53" s="1417"/>
      <c r="N53" s="1417"/>
      <c r="O53" s="1417"/>
      <c r="P53" s="1417"/>
      <c r="Q53" s="1418"/>
      <c r="R53" s="1412" t="s">
        <v>826</v>
      </c>
      <c r="S53" s="1413"/>
      <c r="T53" s="1413"/>
      <c r="U53" s="1413"/>
      <c r="V53" s="1413"/>
      <c r="W53" s="1413"/>
      <c r="X53" s="1413"/>
      <c r="Y53" s="1413"/>
      <c r="Z53" s="1413"/>
      <c r="AA53" s="1413"/>
      <c r="AB53" s="1413"/>
      <c r="AC53" s="1413"/>
      <c r="AD53" s="1413"/>
      <c r="AE53" s="1413"/>
      <c r="AF53" s="1413"/>
      <c r="AG53" s="1413"/>
      <c r="AH53" s="1413"/>
      <c r="AI53" s="1413"/>
      <c r="AJ53" s="1413"/>
      <c r="AK53" s="1413"/>
      <c r="AL53" s="1413"/>
      <c r="AM53" s="1413"/>
      <c r="AN53" s="1413"/>
      <c r="AO53" s="1413"/>
      <c r="AP53" s="1413"/>
      <c r="AQ53" s="1413"/>
      <c r="AR53" s="1413"/>
      <c r="AS53" s="1413"/>
      <c r="AT53" s="1413"/>
      <c r="AU53" s="1413"/>
      <c r="AV53" s="1413"/>
      <c r="AW53" s="1413"/>
      <c r="AX53" s="1413"/>
      <c r="AY53" s="1413"/>
      <c r="AZ53" s="1413"/>
      <c r="BA53" s="1414"/>
      <c r="BB53" s="1344"/>
      <c r="BC53" s="1345"/>
      <c r="BD53" s="1346"/>
      <c r="BE53" s="577"/>
    </row>
    <row r="54" spans="1:61" ht="29.25" customHeight="1" thickBot="1" x14ac:dyDescent="0.25">
      <c r="A54" s="578"/>
      <c r="B54" s="1748"/>
      <c r="C54" s="1600" t="s">
        <v>1004</v>
      </c>
      <c r="D54" s="1601"/>
      <c r="E54" s="1601"/>
      <c r="F54" s="1601"/>
      <c r="G54" s="1601"/>
      <c r="H54" s="1601"/>
      <c r="I54" s="1601"/>
      <c r="J54" s="1601"/>
      <c r="K54" s="1601"/>
      <c r="L54" s="1601"/>
      <c r="M54" s="1601"/>
      <c r="N54" s="1601"/>
      <c r="O54" s="1601"/>
      <c r="P54" s="1601"/>
      <c r="Q54" s="1602"/>
      <c r="R54" s="1412" t="s">
        <v>439</v>
      </c>
      <c r="S54" s="1413"/>
      <c r="T54" s="1413"/>
      <c r="U54" s="1413"/>
      <c r="V54" s="1413"/>
      <c r="W54" s="1413"/>
      <c r="X54" s="1413"/>
      <c r="Y54" s="1413"/>
      <c r="Z54" s="1413"/>
      <c r="AA54" s="1413"/>
      <c r="AB54" s="1413"/>
      <c r="AC54" s="1413"/>
      <c r="AD54" s="1413"/>
      <c r="AE54" s="1413"/>
      <c r="AF54" s="1413"/>
      <c r="AG54" s="1413"/>
      <c r="AH54" s="1413"/>
      <c r="AI54" s="1413"/>
      <c r="AJ54" s="1413"/>
      <c r="AK54" s="1413"/>
      <c r="AL54" s="1413"/>
      <c r="AM54" s="1413"/>
      <c r="AN54" s="1413"/>
      <c r="AO54" s="1413"/>
      <c r="AP54" s="1413"/>
      <c r="AQ54" s="1413"/>
      <c r="AR54" s="1413"/>
      <c r="AS54" s="1413"/>
      <c r="AT54" s="1413"/>
      <c r="AU54" s="1413"/>
      <c r="AV54" s="1413"/>
      <c r="AW54" s="1413"/>
      <c r="AX54" s="1413"/>
      <c r="AY54" s="1413"/>
      <c r="AZ54" s="1413"/>
      <c r="BA54" s="1414"/>
      <c r="BB54" s="1630"/>
      <c r="BC54" s="1631"/>
      <c r="BD54" s="1772"/>
      <c r="BE54" s="577"/>
    </row>
    <row r="55" spans="1:61" ht="198" customHeight="1" x14ac:dyDescent="0.2">
      <c r="A55" s="578"/>
      <c r="B55" s="1748"/>
      <c r="C55" s="738"/>
      <c r="D55" s="738"/>
      <c r="E55" s="738"/>
      <c r="F55" s="738"/>
      <c r="G55" s="738"/>
      <c r="H55" s="738"/>
      <c r="I55" s="1696"/>
      <c r="J55" s="1697"/>
      <c r="K55" s="1698"/>
      <c r="L55" s="1669" t="s">
        <v>756</v>
      </c>
      <c r="M55" s="1670"/>
      <c r="N55" s="1670"/>
      <c r="O55" s="1670"/>
      <c r="P55" s="1670"/>
      <c r="Q55" s="1671"/>
      <c r="R55" s="1669" t="s">
        <v>9</v>
      </c>
      <c r="S55" s="1670"/>
      <c r="T55" s="1670"/>
      <c r="U55" s="1670"/>
      <c r="V55" s="1670"/>
      <c r="W55" s="1670"/>
      <c r="X55" s="1670"/>
      <c r="Y55" s="1670"/>
      <c r="Z55" s="1671"/>
      <c r="AA55" s="1770" t="s">
        <v>600</v>
      </c>
      <c r="AB55" s="1771"/>
      <c r="AC55" s="1771"/>
      <c r="AD55" s="1771"/>
      <c r="AE55" s="1771"/>
      <c r="AF55" s="1771"/>
      <c r="AG55" s="1771"/>
      <c r="AH55" s="1771"/>
      <c r="AI55" s="1771"/>
      <c r="AJ55" s="1771"/>
      <c r="AK55" s="1771"/>
      <c r="AL55" s="1472"/>
      <c r="AM55" s="1657" t="s">
        <v>880</v>
      </c>
      <c r="AN55" s="1658"/>
      <c r="AO55" s="1658"/>
      <c r="AP55" s="1658"/>
      <c r="AQ55" s="1658"/>
      <c r="AR55" s="1658"/>
      <c r="AS55" s="1658"/>
      <c r="AT55" s="1658"/>
      <c r="AU55" s="1658"/>
      <c r="AV55" s="1658"/>
      <c r="AW55" s="1658"/>
      <c r="AX55" s="1658"/>
      <c r="AY55" s="1658"/>
      <c r="AZ55" s="1658"/>
      <c r="BA55" s="1659"/>
      <c r="BB55" s="1403"/>
      <c r="BC55" s="1403"/>
      <c r="BD55" s="1404"/>
      <c r="BE55" s="577"/>
    </row>
    <row r="56" spans="1:61" ht="30" customHeight="1" x14ac:dyDescent="0.2">
      <c r="A56" s="578"/>
      <c r="B56" s="1748"/>
      <c r="C56" s="1694" t="s">
        <v>295</v>
      </c>
      <c r="D56" s="1694"/>
      <c r="E56" s="1694"/>
      <c r="F56" s="1694"/>
      <c r="G56" s="1694"/>
      <c r="H56" s="1695"/>
      <c r="I56" s="1699"/>
      <c r="J56" s="1700"/>
      <c r="K56" s="1701"/>
      <c r="L56" s="1672"/>
      <c r="M56" s="1673"/>
      <c r="N56" s="1673"/>
      <c r="O56" s="1673"/>
      <c r="P56" s="1673"/>
      <c r="Q56" s="1674"/>
      <c r="R56" s="1672"/>
      <c r="S56" s="1673"/>
      <c r="T56" s="1673"/>
      <c r="U56" s="1673"/>
      <c r="V56" s="1673"/>
      <c r="W56" s="1673"/>
      <c r="X56" s="1673"/>
      <c r="Y56" s="1673"/>
      <c r="Z56" s="1674"/>
      <c r="AA56" s="1399" t="s">
        <v>418</v>
      </c>
      <c r="AB56" s="1399"/>
      <c r="AC56" s="1399"/>
      <c r="AD56" s="1399"/>
      <c r="AE56" s="1399"/>
      <c r="AF56" s="1399"/>
      <c r="AG56" s="1399"/>
      <c r="AH56" s="1399"/>
      <c r="AI56" s="1399"/>
      <c r="AJ56" s="1399"/>
      <c r="AK56" s="1399"/>
      <c r="AL56" s="1399"/>
      <c r="AM56" s="1406" t="s">
        <v>735</v>
      </c>
      <c r="AN56" s="1407"/>
      <c r="AO56" s="1407"/>
      <c r="AP56" s="1407"/>
      <c r="AQ56" s="1407"/>
      <c r="AR56" s="1407"/>
      <c r="AS56" s="1407"/>
      <c r="AT56" s="1407"/>
      <c r="AU56" s="1407"/>
      <c r="AV56" s="1407"/>
      <c r="AW56" s="1407"/>
      <c r="AX56" s="1407"/>
      <c r="AY56" s="1407"/>
      <c r="AZ56" s="1407"/>
      <c r="BA56" s="1596"/>
      <c r="BB56" s="1577"/>
      <c r="BC56" s="1577"/>
      <c r="BD56" s="1578"/>
      <c r="BE56" s="577"/>
    </row>
    <row r="57" spans="1:61" ht="30" customHeight="1" x14ac:dyDescent="0.2">
      <c r="A57" s="578"/>
      <c r="B57" s="1748"/>
      <c r="C57" s="1694"/>
      <c r="D57" s="1694"/>
      <c r="E57" s="1694"/>
      <c r="F57" s="1694"/>
      <c r="G57" s="1694"/>
      <c r="H57" s="1695"/>
      <c r="I57" s="1699"/>
      <c r="J57" s="1700"/>
      <c r="K57" s="1701"/>
      <c r="L57" s="1672"/>
      <c r="M57" s="1673"/>
      <c r="N57" s="1673"/>
      <c r="O57" s="1673"/>
      <c r="P57" s="1673"/>
      <c r="Q57" s="1674"/>
      <c r="R57" s="1672"/>
      <c r="S57" s="1673"/>
      <c r="T57" s="1673"/>
      <c r="U57" s="1673"/>
      <c r="V57" s="1673"/>
      <c r="W57" s="1673"/>
      <c r="X57" s="1673"/>
      <c r="Y57" s="1673"/>
      <c r="Z57" s="1674"/>
      <c r="AA57" s="1399" t="s">
        <v>640</v>
      </c>
      <c r="AB57" s="1399"/>
      <c r="AC57" s="1399"/>
      <c r="AD57" s="1399"/>
      <c r="AE57" s="1399"/>
      <c r="AF57" s="1399"/>
      <c r="AG57" s="1399"/>
      <c r="AH57" s="1399"/>
      <c r="AI57" s="1399"/>
      <c r="AJ57" s="1399"/>
      <c r="AK57" s="1399"/>
      <c r="AL57" s="1399"/>
      <c r="AM57" s="1406" t="s">
        <v>736</v>
      </c>
      <c r="AN57" s="1407"/>
      <c r="AO57" s="1407"/>
      <c r="AP57" s="1407"/>
      <c r="AQ57" s="1407"/>
      <c r="AR57" s="1407"/>
      <c r="AS57" s="1407"/>
      <c r="AT57" s="1407"/>
      <c r="AU57" s="1407"/>
      <c r="AV57" s="1407"/>
      <c r="AW57" s="1407"/>
      <c r="AX57" s="1407"/>
      <c r="AY57" s="1407"/>
      <c r="AZ57" s="1407"/>
      <c r="BA57" s="1596"/>
      <c r="BB57" s="1360"/>
      <c r="BC57" s="1360"/>
      <c r="BD57" s="1361"/>
      <c r="BE57" s="577"/>
    </row>
    <row r="58" spans="1:61" ht="30" customHeight="1" x14ac:dyDescent="0.2">
      <c r="A58" s="578"/>
      <c r="B58" s="1748"/>
      <c r="C58" s="1694"/>
      <c r="D58" s="1694"/>
      <c r="E58" s="1694"/>
      <c r="F58" s="1694"/>
      <c r="G58" s="1694"/>
      <c r="H58" s="1695"/>
      <c r="I58" s="1699"/>
      <c r="J58" s="1700"/>
      <c r="K58" s="1701"/>
      <c r="L58" s="1672"/>
      <c r="M58" s="1673"/>
      <c r="N58" s="1673"/>
      <c r="O58" s="1673"/>
      <c r="P58" s="1673"/>
      <c r="Q58" s="1674"/>
      <c r="R58" s="1672"/>
      <c r="S58" s="1673"/>
      <c r="T58" s="1673"/>
      <c r="U58" s="1673"/>
      <c r="V58" s="1673"/>
      <c r="W58" s="1673"/>
      <c r="X58" s="1673"/>
      <c r="Y58" s="1673"/>
      <c r="Z58" s="1674"/>
      <c r="AA58" s="1356" t="s">
        <v>419</v>
      </c>
      <c r="AB58" s="1357"/>
      <c r="AC58" s="1357"/>
      <c r="AD58" s="1357"/>
      <c r="AE58" s="1357"/>
      <c r="AF58" s="1357"/>
      <c r="AG58" s="1357"/>
      <c r="AH58" s="1357"/>
      <c r="AI58" s="1357"/>
      <c r="AJ58" s="1357"/>
      <c r="AK58" s="1357"/>
      <c r="AL58" s="1358"/>
      <c r="AM58" s="1319" t="s">
        <v>736</v>
      </c>
      <c r="AN58" s="1320"/>
      <c r="AO58" s="1320"/>
      <c r="AP58" s="1320"/>
      <c r="AQ58" s="1320"/>
      <c r="AR58" s="1320"/>
      <c r="AS58" s="1320"/>
      <c r="AT58" s="1320"/>
      <c r="AU58" s="1320"/>
      <c r="AV58" s="1320"/>
      <c r="AW58" s="1320"/>
      <c r="AX58" s="1320"/>
      <c r="AY58" s="1320"/>
      <c r="AZ58" s="1320"/>
      <c r="BA58" s="1352"/>
      <c r="BB58" s="1360"/>
      <c r="BC58" s="1360"/>
      <c r="BD58" s="1361"/>
      <c r="BE58" s="577"/>
    </row>
    <row r="59" spans="1:61" ht="30" customHeight="1" x14ac:dyDescent="0.2">
      <c r="A59" s="578"/>
      <c r="B59" s="1748"/>
      <c r="C59" s="1694"/>
      <c r="D59" s="1694"/>
      <c r="E59" s="1694"/>
      <c r="F59" s="1694"/>
      <c r="G59" s="1694"/>
      <c r="H59" s="1695"/>
      <c r="I59" s="1672" t="s">
        <v>817</v>
      </c>
      <c r="J59" s="1345"/>
      <c r="K59" s="1543"/>
      <c r="L59" s="1672"/>
      <c r="M59" s="1673"/>
      <c r="N59" s="1673"/>
      <c r="O59" s="1673"/>
      <c r="P59" s="1673"/>
      <c r="Q59" s="1674"/>
      <c r="R59" s="1672"/>
      <c r="S59" s="1673"/>
      <c r="T59" s="1673"/>
      <c r="U59" s="1673"/>
      <c r="V59" s="1673"/>
      <c r="W59" s="1673"/>
      <c r="X59" s="1673"/>
      <c r="Y59" s="1673"/>
      <c r="Z59" s="1674"/>
      <c r="AA59" s="1359" t="s">
        <v>3</v>
      </c>
      <c r="AB59" s="1359"/>
      <c r="AC59" s="1359"/>
      <c r="AD59" s="1359"/>
      <c r="AE59" s="1359"/>
      <c r="AF59" s="1359"/>
      <c r="AG59" s="1359"/>
      <c r="AH59" s="1359"/>
      <c r="AI59" s="1359"/>
      <c r="AJ59" s="1359"/>
      <c r="AK59" s="1359"/>
      <c r="AL59" s="1359"/>
      <c r="AM59" s="1332" t="s">
        <v>741</v>
      </c>
      <c r="AN59" s="1333"/>
      <c r="AO59" s="1333"/>
      <c r="AP59" s="1333"/>
      <c r="AQ59" s="1333"/>
      <c r="AR59" s="1333"/>
      <c r="AS59" s="1333"/>
      <c r="AT59" s="1333"/>
      <c r="AU59" s="1333"/>
      <c r="AV59" s="1333"/>
      <c r="AW59" s="1333"/>
      <c r="AX59" s="1333"/>
      <c r="AY59" s="1333"/>
      <c r="AZ59" s="1333"/>
      <c r="BA59" s="1334"/>
      <c r="BB59" s="1360"/>
      <c r="BC59" s="1360"/>
      <c r="BD59" s="1361"/>
      <c r="BE59" s="577"/>
    </row>
    <row r="60" spans="1:61" ht="30" customHeight="1" x14ac:dyDescent="0.2">
      <c r="A60" s="578"/>
      <c r="B60" s="1748"/>
      <c r="C60" s="1694"/>
      <c r="D60" s="1694"/>
      <c r="E60" s="1694"/>
      <c r="F60" s="1694"/>
      <c r="G60" s="1694"/>
      <c r="H60" s="1695"/>
      <c r="I60" s="1344"/>
      <c r="J60" s="1345"/>
      <c r="K60" s="1543"/>
      <c r="L60" s="1672"/>
      <c r="M60" s="1673"/>
      <c r="N60" s="1673"/>
      <c r="O60" s="1673"/>
      <c r="P60" s="1673"/>
      <c r="Q60" s="1674"/>
      <c r="R60" s="1672"/>
      <c r="S60" s="1673"/>
      <c r="T60" s="1673"/>
      <c r="U60" s="1673"/>
      <c r="V60" s="1673"/>
      <c r="W60" s="1673"/>
      <c r="X60" s="1673"/>
      <c r="Y60" s="1673"/>
      <c r="Z60" s="1674"/>
      <c r="AA60" s="1367" t="s">
        <v>4</v>
      </c>
      <c r="AB60" s="1367"/>
      <c r="AC60" s="1367"/>
      <c r="AD60" s="1367"/>
      <c r="AE60" s="1367"/>
      <c r="AF60" s="1367"/>
      <c r="AG60" s="1367"/>
      <c r="AH60" s="1367"/>
      <c r="AI60" s="1367"/>
      <c r="AJ60" s="1367"/>
      <c r="AK60" s="1367"/>
      <c r="AL60" s="1367"/>
      <c r="AM60" s="1332" t="s">
        <v>735</v>
      </c>
      <c r="AN60" s="1333"/>
      <c r="AO60" s="1333"/>
      <c r="AP60" s="1333"/>
      <c r="AQ60" s="1333"/>
      <c r="AR60" s="1333"/>
      <c r="AS60" s="1333"/>
      <c r="AT60" s="1333"/>
      <c r="AU60" s="1333"/>
      <c r="AV60" s="1333"/>
      <c r="AW60" s="1333"/>
      <c r="AX60" s="1333"/>
      <c r="AY60" s="1333"/>
      <c r="AZ60" s="1333"/>
      <c r="BA60" s="1334"/>
      <c r="BB60" s="1539"/>
      <c r="BC60" s="1539"/>
      <c r="BD60" s="1540"/>
      <c r="BE60" s="577"/>
    </row>
    <row r="61" spans="1:61" ht="30" customHeight="1" x14ac:dyDescent="0.2">
      <c r="A61" s="578"/>
      <c r="B61" s="1748"/>
      <c r="C61" s="1694"/>
      <c r="D61" s="1694"/>
      <c r="E61" s="1694"/>
      <c r="F61" s="1694"/>
      <c r="G61" s="1694"/>
      <c r="H61" s="1695"/>
      <c r="I61" s="1344"/>
      <c r="J61" s="1345"/>
      <c r="K61" s="1543"/>
      <c r="L61" s="1672"/>
      <c r="M61" s="1673"/>
      <c r="N61" s="1673"/>
      <c r="O61" s="1673"/>
      <c r="P61" s="1673"/>
      <c r="Q61" s="1674"/>
      <c r="R61" s="1672"/>
      <c r="S61" s="1673"/>
      <c r="T61" s="1673"/>
      <c r="U61" s="1673"/>
      <c r="V61" s="1673"/>
      <c r="W61" s="1673"/>
      <c r="X61" s="1673"/>
      <c r="Y61" s="1673"/>
      <c r="Z61" s="1674"/>
      <c r="AA61" s="1359" t="s">
        <v>423</v>
      </c>
      <c r="AB61" s="1359"/>
      <c r="AC61" s="1359"/>
      <c r="AD61" s="1359"/>
      <c r="AE61" s="1359"/>
      <c r="AF61" s="1359"/>
      <c r="AG61" s="1359"/>
      <c r="AH61" s="1359"/>
      <c r="AI61" s="1359"/>
      <c r="AJ61" s="1359"/>
      <c r="AK61" s="1359"/>
      <c r="AL61" s="1359"/>
      <c r="AM61" s="1319" t="s">
        <v>735</v>
      </c>
      <c r="AN61" s="1320"/>
      <c r="AO61" s="1320"/>
      <c r="AP61" s="1320"/>
      <c r="AQ61" s="1320"/>
      <c r="AR61" s="1320"/>
      <c r="AS61" s="1320"/>
      <c r="AT61" s="1320"/>
      <c r="AU61" s="1320"/>
      <c r="AV61" s="1320"/>
      <c r="AW61" s="1320"/>
      <c r="AX61" s="1320"/>
      <c r="AY61" s="1320"/>
      <c r="AZ61" s="1320"/>
      <c r="BA61" s="1352"/>
      <c r="BB61" s="1360"/>
      <c r="BC61" s="1360"/>
      <c r="BD61" s="1361"/>
      <c r="BE61" s="577"/>
    </row>
    <row r="62" spans="1:61" ht="30" customHeight="1" x14ac:dyDescent="0.2">
      <c r="A62" s="578"/>
      <c r="B62" s="1748"/>
      <c r="C62" s="1694"/>
      <c r="D62" s="1694"/>
      <c r="E62" s="1694"/>
      <c r="F62" s="1694"/>
      <c r="G62" s="1694"/>
      <c r="H62" s="1695"/>
      <c r="I62" s="1344"/>
      <c r="J62" s="1345"/>
      <c r="K62" s="1543"/>
      <c r="L62" s="1672"/>
      <c r="M62" s="1673"/>
      <c r="N62" s="1673"/>
      <c r="O62" s="1673"/>
      <c r="P62" s="1673"/>
      <c r="Q62" s="1674"/>
      <c r="R62" s="1672"/>
      <c r="S62" s="1673"/>
      <c r="T62" s="1673"/>
      <c r="U62" s="1673"/>
      <c r="V62" s="1673"/>
      <c r="W62" s="1673"/>
      <c r="X62" s="1673"/>
      <c r="Y62" s="1673"/>
      <c r="Z62" s="1674"/>
      <c r="AA62" s="1359" t="s">
        <v>424</v>
      </c>
      <c r="AB62" s="1359"/>
      <c r="AC62" s="1359"/>
      <c r="AD62" s="1359"/>
      <c r="AE62" s="1359"/>
      <c r="AF62" s="1359"/>
      <c r="AG62" s="1359"/>
      <c r="AH62" s="1359"/>
      <c r="AI62" s="1359"/>
      <c r="AJ62" s="1359"/>
      <c r="AK62" s="1359"/>
      <c r="AL62" s="1359"/>
      <c r="AM62" s="1319" t="s">
        <v>50</v>
      </c>
      <c r="AN62" s="1320"/>
      <c r="AO62" s="1320"/>
      <c r="AP62" s="1320"/>
      <c r="AQ62" s="1320"/>
      <c r="AR62" s="1320"/>
      <c r="AS62" s="1320"/>
      <c r="AT62" s="1320"/>
      <c r="AU62" s="1320"/>
      <c r="AV62" s="1320"/>
      <c r="AW62" s="1320"/>
      <c r="AX62" s="1320"/>
      <c r="AY62" s="1320"/>
      <c r="AZ62" s="1320"/>
      <c r="BA62" s="1352"/>
      <c r="BB62" s="1354"/>
      <c r="BC62" s="1354"/>
      <c r="BD62" s="1765"/>
      <c r="BE62" s="577"/>
    </row>
    <row r="63" spans="1:61" ht="21.75" customHeight="1" x14ac:dyDescent="0.2">
      <c r="A63" s="578"/>
      <c r="B63" s="1748"/>
      <c r="C63" s="1694"/>
      <c r="D63" s="1694"/>
      <c r="E63" s="1694"/>
      <c r="F63" s="1694"/>
      <c r="G63" s="1694"/>
      <c r="H63" s="1695"/>
      <c r="I63" s="1344" t="s">
        <v>554</v>
      </c>
      <c r="J63" s="1345"/>
      <c r="K63" s="1543"/>
      <c r="L63" s="1672"/>
      <c r="M63" s="1673"/>
      <c r="N63" s="1673"/>
      <c r="O63" s="1673"/>
      <c r="P63" s="1673"/>
      <c r="Q63" s="1674"/>
      <c r="R63" s="1672"/>
      <c r="S63" s="1673"/>
      <c r="T63" s="1673"/>
      <c r="U63" s="1673"/>
      <c r="V63" s="1673"/>
      <c r="W63" s="1673"/>
      <c r="X63" s="1673"/>
      <c r="Y63" s="1673"/>
      <c r="Z63" s="1674"/>
      <c r="AA63" s="1359" t="s">
        <v>8</v>
      </c>
      <c r="AB63" s="1359"/>
      <c r="AC63" s="1359"/>
      <c r="AD63" s="1359"/>
      <c r="AE63" s="1359"/>
      <c r="AF63" s="1359"/>
      <c r="AG63" s="1359"/>
      <c r="AH63" s="1359"/>
      <c r="AI63" s="1359"/>
      <c r="AJ63" s="1359"/>
      <c r="AK63" s="1359"/>
      <c r="AL63" s="1359"/>
      <c r="AM63" s="1319" t="s">
        <v>754</v>
      </c>
      <c r="AN63" s="1320"/>
      <c r="AO63" s="1320"/>
      <c r="AP63" s="1320"/>
      <c r="AQ63" s="1320"/>
      <c r="AR63" s="1320"/>
      <c r="AS63" s="1320"/>
      <c r="AT63" s="1320"/>
      <c r="AU63" s="1320"/>
      <c r="AV63" s="1320"/>
      <c r="AW63" s="1320"/>
      <c r="AX63" s="1320"/>
      <c r="AY63" s="1320"/>
      <c r="AZ63" s="1320"/>
      <c r="BA63" s="1352"/>
      <c r="BB63" s="1420"/>
      <c r="BC63" s="1420"/>
      <c r="BD63" s="1766"/>
      <c r="BE63" s="577"/>
    </row>
    <row r="64" spans="1:61" ht="30" customHeight="1" x14ac:dyDescent="0.2">
      <c r="A64" s="578"/>
      <c r="B64" s="1748"/>
      <c r="C64" s="1694"/>
      <c r="D64" s="1694"/>
      <c r="E64" s="1694"/>
      <c r="F64" s="1694"/>
      <c r="G64" s="1694"/>
      <c r="H64" s="1695"/>
      <c r="I64" s="1344"/>
      <c r="J64" s="1345"/>
      <c r="K64" s="1543"/>
      <c r="L64" s="1672"/>
      <c r="M64" s="1673"/>
      <c r="N64" s="1673"/>
      <c r="O64" s="1673"/>
      <c r="P64" s="1673"/>
      <c r="Q64" s="1674"/>
      <c r="R64" s="1672"/>
      <c r="S64" s="1673"/>
      <c r="T64" s="1673"/>
      <c r="U64" s="1673"/>
      <c r="V64" s="1673"/>
      <c r="W64" s="1673"/>
      <c r="X64" s="1673"/>
      <c r="Y64" s="1673"/>
      <c r="Z64" s="1674"/>
      <c r="AA64" s="1367" t="s">
        <v>11</v>
      </c>
      <c r="AB64" s="1367"/>
      <c r="AC64" s="1367"/>
      <c r="AD64" s="1367"/>
      <c r="AE64" s="1367"/>
      <c r="AF64" s="1367"/>
      <c r="AG64" s="1367"/>
      <c r="AH64" s="1367"/>
      <c r="AI64" s="1367"/>
      <c r="AJ64" s="1367"/>
      <c r="AK64" s="1367"/>
      <c r="AL64" s="1367"/>
      <c r="AM64" s="1332" t="s">
        <v>50</v>
      </c>
      <c r="AN64" s="1333"/>
      <c r="AO64" s="1333"/>
      <c r="AP64" s="1333"/>
      <c r="AQ64" s="1333"/>
      <c r="AR64" s="1333"/>
      <c r="AS64" s="1333"/>
      <c r="AT64" s="1333"/>
      <c r="AU64" s="1333"/>
      <c r="AV64" s="1333"/>
      <c r="AW64" s="1333"/>
      <c r="AX64" s="1333"/>
      <c r="AY64" s="1333"/>
      <c r="AZ64" s="1333"/>
      <c r="BA64" s="1334"/>
      <c r="BB64" s="1420"/>
      <c r="BC64" s="1420"/>
      <c r="BD64" s="1766"/>
      <c r="BE64" s="577"/>
    </row>
    <row r="65" spans="1:61" ht="62.25" customHeight="1" x14ac:dyDescent="0.2">
      <c r="A65" s="578"/>
      <c r="B65" s="1748"/>
      <c r="C65" s="1694"/>
      <c r="D65" s="1694"/>
      <c r="E65" s="1694"/>
      <c r="F65" s="1694"/>
      <c r="G65" s="1694"/>
      <c r="H65" s="1695"/>
      <c r="I65" s="1344"/>
      <c r="J65" s="1345"/>
      <c r="K65" s="1543"/>
      <c r="L65" s="1672"/>
      <c r="M65" s="1673"/>
      <c r="N65" s="1673"/>
      <c r="O65" s="1673"/>
      <c r="P65" s="1673"/>
      <c r="Q65" s="1674"/>
      <c r="R65" s="1672"/>
      <c r="S65" s="1673"/>
      <c r="T65" s="1673"/>
      <c r="U65" s="1673"/>
      <c r="V65" s="1673"/>
      <c r="W65" s="1673"/>
      <c r="X65" s="1673"/>
      <c r="Y65" s="1673"/>
      <c r="Z65" s="1674"/>
      <c r="AA65" s="1359" t="s">
        <v>123</v>
      </c>
      <c r="AB65" s="1359"/>
      <c r="AC65" s="1359"/>
      <c r="AD65" s="1359"/>
      <c r="AE65" s="1359"/>
      <c r="AF65" s="1359"/>
      <c r="AG65" s="1359"/>
      <c r="AH65" s="1359"/>
      <c r="AI65" s="1359"/>
      <c r="AJ65" s="1359"/>
      <c r="AK65" s="1359"/>
      <c r="AL65" s="1359"/>
      <c r="AM65" s="1319" t="s">
        <v>754</v>
      </c>
      <c r="AN65" s="1320"/>
      <c r="AO65" s="1320"/>
      <c r="AP65" s="1320"/>
      <c r="AQ65" s="1320"/>
      <c r="AR65" s="1320"/>
      <c r="AS65" s="1320"/>
      <c r="AT65" s="1320"/>
      <c r="AU65" s="1320"/>
      <c r="AV65" s="1320"/>
      <c r="AW65" s="1320"/>
      <c r="AX65" s="1320"/>
      <c r="AY65" s="1320"/>
      <c r="AZ65" s="1320"/>
      <c r="BA65" s="1352"/>
      <c r="BB65" s="1420"/>
      <c r="BC65" s="1420"/>
      <c r="BD65" s="1766"/>
      <c r="BE65" s="577"/>
    </row>
    <row r="66" spans="1:61" ht="30" customHeight="1" x14ac:dyDescent="0.2">
      <c r="A66" s="578"/>
      <c r="B66" s="1748"/>
      <c r="C66" s="1694"/>
      <c r="D66" s="1694"/>
      <c r="E66" s="1694"/>
      <c r="F66" s="1694"/>
      <c r="G66" s="1694"/>
      <c r="H66" s="1695"/>
      <c r="I66" s="1344"/>
      <c r="J66" s="1345"/>
      <c r="K66" s="1543"/>
      <c r="L66" s="1672"/>
      <c r="M66" s="1673"/>
      <c r="N66" s="1673"/>
      <c r="O66" s="1673"/>
      <c r="P66" s="1673"/>
      <c r="Q66" s="1674"/>
      <c r="R66" s="1672"/>
      <c r="S66" s="1673"/>
      <c r="T66" s="1673"/>
      <c r="U66" s="1673"/>
      <c r="V66" s="1673"/>
      <c r="W66" s="1673"/>
      <c r="X66" s="1673"/>
      <c r="Y66" s="1673"/>
      <c r="Z66" s="1674"/>
      <c r="AA66" s="1359" t="s">
        <v>427</v>
      </c>
      <c r="AB66" s="1359"/>
      <c r="AC66" s="1359"/>
      <c r="AD66" s="1359"/>
      <c r="AE66" s="1359"/>
      <c r="AF66" s="1359"/>
      <c r="AG66" s="1359"/>
      <c r="AH66" s="1359"/>
      <c r="AI66" s="1359"/>
      <c r="AJ66" s="1359"/>
      <c r="AK66" s="1359"/>
      <c r="AL66" s="1359"/>
      <c r="AM66" s="1332" t="s">
        <v>291</v>
      </c>
      <c r="AN66" s="1333"/>
      <c r="AO66" s="1333"/>
      <c r="AP66" s="1333"/>
      <c r="AQ66" s="1333"/>
      <c r="AR66" s="1333"/>
      <c r="AS66" s="1333"/>
      <c r="AT66" s="1333"/>
      <c r="AU66" s="1333"/>
      <c r="AV66" s="1333"/>
      <c r="AW66" s="1333"/>
      <c r="AX66" s="1333"/>
      <c r="AY66" s="1333"/>
      <c r="AZ66" s="1333"/>
      <c r="BA66" s="1334"/>
      <c r="BB66" s="1420"/>
      <c r="BC66" s="1420"/>
      <c r="BD66" s="1766"/>
      <c r="BE66" s="577"/>
    </row>
    <row r="67" spans="1:61" ht="62.25" customHeight="1" x14ac:dyDescent="0.2">
      <c r="A67" s="578"/>
      <c r="B67" s="1748"/>
      <c r="C67" s="1694"/>
      <c r="D67" s="1694"/>
      <c r="E67" s="1694"/>
      <c r="F67" s="1694"/>
      <c r="G67" s="1694"/>
      <c r="H67" s="1695"/>
      <c r="I67" s="1344"/>
      <c r="J67" s="1345"/>
      <c r="K67" s="1543"/>
      <c r="L67" s="1672"/>
      <c r="M67" s="1673"/>
      <c r="N67" s="1673"/>
      <c r="O67" s="1673"/>
      <c r="P67" s="1673"/>
      <c r="Q67" s="1674"/>
      <c r="R67" s="1672"/>
      <c r="S67" s="1673"/>
      <c r="T67" s="1673"/>
      <c r="U67" s="1673"/>
      <c r="V67" s="1673"/>
      <c r="W67" s="1673"/>
      <c r="X67" s="1673"/>
      <c r="Y67" s="1673"/>
      <c r="Z67" s="1674"/>
      <c r="AA67" s="1356" t="s">
        <v>788</v>
      </c>
      <c r="AB67" s="1357"/>
      <c r="AC67" s="1357"/>
      <c r="AD67" s="1357"/>
      <c r="AE67" s="1357"/>
      <c r="AF67" s="1357"/>
      <c r="AG67" s="1357"/>
      <c r="AH67" s="1357"/>
      <c r="AI67" s="1357"/>
      <c r="AJ67" s="1357"/>
      <c r="AK67" s="1357"/>
      <c r="AL67" s="1358"/>
      <c r="AM67" s="1319" t="s">
        <v>439</v>
      </c>
      <c r="AN67" s="1320"/>
      <c r="AO67" s="1320"/>
      <c r="AP67" s="1320"/>
      <c r="AQ67" s="1320"/>
      <c r="AR67" s="1320"/>
      <c r="AS67" s="1320"/>
      <c r="AT67" s="1320"/>
      <c r="AU67" s="1320"/>
      <c r="AV67" s="1320"/>
      <c r="AW67" s="1320"/>
      <c r="AX67" s="1320"/>
      <c r="AY67" s="1320"/>
      <c r="AZ67" s="1320"/>
      <c r="BA67" s="1352"/>
      <c r="BB67" s="1783"/>
      <c r="BC67" s="1783"/>
      <c r="BD67" s="1784"/>
      <c r="BE67" s="577"/>
    </row>
    <row r="68" spans="1:61" ht="30" customHeight="1" x14ac:dyDescent="0.2">
      <c r="A68" s="578"/>
      <c r="B68" s="1748"/>
      <c r="C68" s="1694"/>
      <c r="D68" s="1694"/>
      <c r="E68" s="1694"/>
      <c r="F68" s="1694"/>
      <c r="G68" s="1694"/>
      <c r="H68" s="1695"/>
      <c r="I68" s="1406"/>
      <c r="J68" s="1407"/>
      <c r="K68" s="1596"/>
      <c r="L68" s="1685"/>
      <c r="M68" s="1686"/>
      <c r="N68" s="1686"/>
      <c r="O68" s="1686"/>
      <c r="P68" s="1686"/>
      <c r="Q68" s="1687"/>
      <c r="R68" s="1672"/>
      <c r="S68" s="1673"/>
      <c r="T68" s="1673"/>
      <c r="U68" s="1673"/>
      <c r="V68" s="1673"/>
      <c r="W68" s="1673"/>
      <c r="X68" s="1673"/>
      <c r="Y68" s="1673"/>
      <c r="Z68" s="1674"/>
      <c r="AA68" s="1356" t="s">
        <v>565</v>
      </c>
      <c r="AB68" s="1357"/>
      <c r="AC68" s="1357"/>
      <c r="AD68" s="1357"/>
      <c r="AE68" s="1357"/>
      <c r="AF68" s="1357"/>
      <c r="AG68" s="1357"/>
      <c r="AH68" s="1357"/>
      <c r="AI68" s="1357"/>
      <c r="AJ68" s="1357"/>
      <c r="AK68" s="1357"/>
      <c r="AL68" s="1358"/>
      <c r="AM68" s="1319" t="s">
        <v>439</v>
      </c>
      <c r="AN68" s="1320"/>
      <c r="AO68" s="1320"/>
      <c r="AP68" s="1320"/>
      <c r="AQ68" s="1320"/>
      <c r="AR68" s="1320"/>
      <c r="AS68" s="1320"/>
      <c r="AT68" s="1320"/>
      <c r="AU68" s="1320"/>
      <c r="AV68" s="1320"/>
      <c r="AW68" s="1320"/>
      <c r="AX68" s="1320"/>
      <c r="AY68" s="1320"/>
      <c r="AZ68" s="1320"/>
      <c r="BA68" s="1352"/>
      <c r="BB68" s="1360"/>
      <c r="BC68" s="1360"/>
      <c r="BD68" s="1361"/>
      <c r="BE68" s="577"/>
    </row>
    <row r="69" spans="1:61" ht="30" customHeight="1" x14ac:dyDescent="0.2">
      <c r="A69" s="578"/>
      <c r="B69" s="1748"/>
      <c r="C69" s="899"/>
      <c r="D69" s="899"/>
      <c r="E69" s="899"/>
      <c r="F69" s="899"/>
      <c r="G69" s="899"/>
      <c r="H69" s="899"/>
      <c r="I69" s="899"/>
      <c r="J69" s="899"/>
      <c r="K69" s="899"/>
      <c r="L69" s="899"/>
      <c r="M69" s="899"/>
      <c r="N69" s="899"/>
      <c r="O69" s="899"/>
      <c r="P69" s="899"/>
      <c r="Q69" s="900"/>
      <c r="R69" s="1356" t="s">
        <v>595</v>
      </c>
      <c r="S69" s="1357"/>
      <c r="T69" s="1357"/>
      <c r="U69" s="1357"/>
      <c r="V69" s="1357"/>
      <c r="W69" s="1357"/>
      <c r="X69" s="1357"/>
      <c r="Y69" s="1357"/>
      <c r="Z69" s="1357"/>
      <c r="AA69" s="1357"/>
      <c r="AB69" s="1357"/>
      <c r="AC69" s="1357"/>
      <c r="AD69" s="1357"/>
      <c r="AE69" s="1357"/>
      <c r="AF69" s="1357"/>
      <c r="AG69" s="1357"/>
      <c r="AH69" s="1357"/>
      <c r="AI69" s="1357"/>
      <c r="AJ69" s="1357"/>
      <c r="AK69" s="1357"/>
      <c r="AL69" s="1358"/>
      <c r="AM69" s="1406" t="s">
        <v>594</v>
      </c>
      <c r="AN69" s="1407"/>
      <c r="AO69" s="1407"/>
      <c r="AP69" s="1407"/>
      <c r="AQ69" s="1407"/>
      <c r="AR69" s="1407"/>
      <c r="AS69" s="1407"/>
      <c r="AT69" s="1407"/>
      <c r="AU69" s="1407"/>
      <c r="AV69" s="1407"/>
      <c r="AW69" s="1407"/>
      <c r="AX69" s="1407"/>
      <c r="AY69" s="1407"/>
      <c r="AZ69" s="1407"/>
      <c r="BA69" s="1596"/>
      <c r="BB69" s="1406"/>
      <c r="BC69" s="1407"/>
      <c r="BD69" s="1408"/>
      <c r="BE69" s="577"/>
      <c r="BH69" s="584"/>
      <c r="BI69" s="584"/>
    </row>
    <row r="70" spans="1:61" ht="30" customHeight="1" x14ac:dyDescent="0.2">
      <c r="A70" s="583"/>
      <c r="B70" s="1748"/>
      <c r="C70" s="1323" t="s">
        <v>924</v>
      </c>
      <c r="D70" s="1323"/>
      <c r="E70" s="1323"/>
      <c r="F70" s="1323"/>
      <c r="G70" s="1323"/>
      <c r="H70" s="1323"/>
      <c r="I70" s="1323"/>
      <c r="J70" s="1323"/>
      <c r="K70" s="1323"/>
      <c r="L70" s="1323"/>
      <c r="M70" s="1323"/>
      <c r="N70" s="1323"/>
      <c r="O70" s="1323"/>
      <c r="P70" s="1323"/>
      <c r="Q70" s="1324"/>
      <c r="R70" s="1650" t="s">
        <v>925</v>
      </c>
      <c r="S70" s="1326"/>
      <c r="T70" s="1326"/>
      <c r="U70" s="1326"/>
      <c r="V70" s="1326"/>
      <c r="W70" s="1326"/>
      <c r="X70" s="1326"/>
      <c r="Y70" s="1326"/>
      <c r="Z70" s="1326"/>
      <c r="AA70" s="1326"/>
      <c r="AB70" s="1326"/>
      <c r="AC70" s="1326"/>
      <c r="AD70" s="1326"/>
      <c r="AE70" s="1326"/>
      <c r="AF70" s="1326"/>
      <c r="AG70" s="1326"/>
      <c r="AH70" s="1326"/>
      <c r="AI70" s="1326"/>
      <c r="AJ70" s="1326"/>
      <c r="AK70" s="1326"/>
      <c r="AL70" s="1327"/>
      <c r="AM70" s="1332" t="s">
        <v>594</v>
      </c>
      <c r="AN70" s="1333"/>
      <c r="AO70" s="1333"/>
      <c r="AP70" s="1333"/>
      <c r="AQ70" s="1333"/>
      <c r="AR70" s="1333"/>
      <c r="AS70" s="1333"/>
      <c r="AT70" s="1333"/>
      <c r="AU70" s="1333"/>
      <c r="AV70" s="1333"/>
      <c r="AW70" s="1333"/>
      <c r="AX70" s="1333"/>
      <c r="AY70" s="1333"/>
      <c r="AZ70" s="1333"/>
      <c r="BA70" s="1334"/>
      <c r="BB70" s="1332"/>
      <c r="BC70" s="1333"/>
      <c r="BD70" s="1335"/>
      <c r="BE70" s="577"/>
      <c r="BI70" s="584"/>
    </row>
    <row r="71" spans="1:61" ht="30" customHeight="1" x14ac:dyDescent="0.2">
      <c r="A71" s="583"/>
      <c r="B71" s="1748"/>
      <c r="C71" s="1326"/>
      <c r="D71" s="1326"/>
      <c r="E71" s="1326"/>
      <c r="F71" s="1326"/>
      <c r="G71" s="1326"/>
      <c r="H71" s="1326"/>
      <c r="I71" s="1326"/>
      <c r="J71" s="1326"/>
      <c r="K71" s="1326"/>
      <c r="L71" s="1326"/>
      <c r="M71" s="1326"/>
      <c r="N71" s="1326"/>
      <c r="O71" s="1326"/>
      <c r="P71" s="1326"/>
      <c r="Q71" s="1327"/>
      <c r="R71" s="1336" t="s">
        <v>902</v>
      </c>
      <c r="S71" s="1337"/>
      <c r="T71" s="1337"/>
      <c r="U71" s="1337"/>
      <c r="V71" s="1337"/>
      <c r="W71" s="1337"/>
      <c r="X71" s="1337"/>
      <c r="Y71" s="1337"/>
      <c r="Z71" s="1337"/>
      <c r="AA71" s="1337"/>
      <c r="AB71" s="1337"/>
      <c r="AC71" s="1337"/>
      <c r="AD71" s="1337"/>
      <c r="AE71" s="1337"/>
      <c r="AF71" s="1337"/>
      <c r="AG71" s="1337"/>
      <c r="AH71" s="1337"/>
      <c r="AI71" s="1337"/>
      <c r="AJ71" s="1337"/>
      <c r="AK71" s="1337"/>
      <c r="AL71" s="1337"/>
      <c r="AM71" s="1338" t="s">
        <v>901</v>
      </c>
      <c r="AN71" s="1338"/>
      <c r="AO71" s="1338"/>
      <c r="AP71" s="1338"/>
      <c r="AQ71" s="1338"/>
      <c r="AR71" s="1338"/>
      <c r="AS71" s="1338"/>
      <c r="AT71" s="1338"/>
      <c r="AU71" s="1338"/>
      <c r="AV71" s="1338"/>
      <c r="AW71" s="1338"/>
      <c r="AX71" s="1338"/>
      <c r="AY71" s="1338"/>
      <c r="AZ71" s="1338"/>
      <c r="BA71" s="1338"/>
      <c r="BB71" s="894"/>
      <c r="BC71" s="895"/>
      <c r="BD71" s="896"/>
      <c r="BE71" s="577"/>
      <c r="BI71" s="584"/>
    </row>
    <row r="72" spans="1:61" ht="30" customHeight="1" x14ac:dyDescent="0.2">
      <c r="A72" s="583"/>
      <c r="B72" s="1748"/>
      <c r="C72" s="1329"/>
      <c r="D72" s="1329"/>
      <c r="E72" s="1329"/>
      <c r="F72" s="1329"/>
      <c r="G72" s="1329"/>
      <c r="H72" s="1329"/>
      <c r="I72" s="1329"/>
      <c r="J72" s="1329"/>
      <c r="K72" s="1329"/>
      <c r="L72" s="1329"/>
      <c r="M72" s="1329"/>
      <c r="N72" s="1329"/>
      <c r="O72" s="1329"/>
      <c r="P72" s="1329"/>
      <c r="Q72" s="1330"/>
      <c r="R72" s="1339" t="s">
        <v>903</v>
      </c>
      <c r="S72" s="1339"/>
      <c r="T72" s="1339"/>
      <c r="U72" s="1339"/>
      <c r="V72" s="1339"/>
      <c r="W72" s="1339"/>
      <c r="X72" s="1339"/>
      <c r="Y72" s="1339"/>
      <c r="Z72" s="1339"/>
      <c r="AA72" s="1339"/>
      <c r="AB72" s="1339"/>
      <c r="AC72" s="1339"/>
      <c r="AD72" s="1339"/>
      <c r="AE72" s="1339"/>
      <c r="AF72" s="1339"/>
      <c r="AG72" s="1339"/>
      <c r="AH72" s="1339"/>
      <c r="AI72" s="1339"/>
      <c r="AJ72" s="1339"/>
      <c r="AK72" s="1339"/>
      <c r="AL72" s="1339"/>
      <c r="AM72" s="1340" t="s">
        <v>901</v>
      </c>
      <c r="AN72" s="1340"/>
      <c r="AO72" s="1340"/>
      <c r="AP72" s="1340"/>
      <c r="AQ72" s="1340"/>
      <c r="AR72" s="1340"/>
      <c r="AS72" s="1340"/>
      <c r="AT72" s="1340"/>
      <c r="AU72" s="1340"/>
      <c r="AV72" s="1340"/>
      <c r="AW72" s="1340"/>
      <c r="AX72" s="1340"/>
      <c r="AY72" s="1340"/>
      <c r="AZ72" s="1340"/>
      <c r="BA72" s="1340"/>
      <c r="BB72" s="879"/>
      <c r="BC72" s="880"/>
      <c r="BD72" s="881"/>
      <c r="BE72" s="577"/>
      <c r="BI72" s="584"/>
    </row>
    <row r="73" spans="1:61" ht="24.75" customHeight="1" x14ac:dyDescent="0.2">
      <c r="A73" s="578"/>
      <c r="B73" s="1748"/>
      <c r="C73" s="1492" t="s">
        <v>326</v>
      </c>
      <c r="D73" s="1492"/>
      <c r="E73" s="1492"/>
      <c r="F73" s="1492"/>
      <c r="G73" s="1492"/>
      <c r="H73" s="1492"/>
      <c r="I73" s="1492"/>
      <c r="J73" s="1492"/>
      <c r="K73" s="1492"/>
      <c r="L73" s="1492"/>
      <c r="M73" s="1492"/>
      <c r="N73" s="1492"/>
      <c r="O73" s="1492"/>
      <c r="P73" s="1492"/>
      <c r="Q73" s="1493"/>
      <c r="R73" s="1311" t="s">
        <v>736</v>
      </c>
      <c r="S73" s="1312"/>
      <c r="T73" s="1312"/>
      <c r="U73" s="1312"/>
      <c r="V73" s="1312"/>
      <c r="W73" s="1312"/>
      <c r="X73" s="1312"/>
      <c r="Y73" s="1312"/>
      <c r="Z73" s="1312"/>
      <c r="AA73" s="1312"/>
      <c r="AB73" s="1312"/>
      <c r="AC73" s="1312"/>
      <c r="AD73" s="1312"/>
      <c r="AE73" s="1312"/>
      <c r="AF73" s="1312"/>
      <c r="AG73" s="1312"/>
      <c r="AH73" s="1312"/>
      <c r="AI73" s="1312"/>
      <c r="AJ73" s="1312"/>
      <c r="AK73" s="1312"/>
      <c r="AL73" s="1312"/>
      <c r="AM73" s="1312"/>
      <c r="AN73" s="1312"/>
      <c r="AO73" s="1312"/>
      <c r="AP73" s="1312"/>
      <c r="AQ73" s="1312"/>
      <c r="AR73" s="1312"/>
      <c r="AS73" s="1312"/>
      <c r="AT73" s="1312"/>
      <c r="AU73" s="1312"/>
      <c r="AV73" s="1312"/>
      <c r="AW73" s="1312"/>
      <c r="AX73" s="1312"/>
      <c r="AY73" s="1312"/>
      <c r="AZ73" s="1312"/>
      <c r="BA73" s="1313"/>
      <c r="BB73" s="1344"/>
      <c r="BC73" s="1345"/>
      <c r="BD73" s="1346"/>
      <c r="BE73" s="577"/>
    </row>
    <row r="74" spans="1:61" ht="117.75" customHeight="1" x14ac:dyDescent="0.2">
      <c r="A74" s="578"/>
      <c r="B74" s="1748"/>
      <c r="C74" s="1410" t="s">
        <v>327</v>
      </c>
      <c r="D74" s="1410"/>
      <c r="E74" s="1410"/>
      <c r="F74" s="1410"/>
      <c r="G74" s="1410"/>
      <c r="H74" s="1410"/>
      <c r="I74" s="1410"/>
      <c r="J74" s="1410"/>
      <c r="K74" s="1410"/>
      <c r="L74" s="1410"/>
      <c r="M74" s="1410"/>
      <c r="N74" s="1410"/>
      <c r="O74" s="1410"/>
      <c r="P74" s="1410"/>
      <c r="Q74" s="1411"/>
      <c r="R74" s="1660" t="s">
        <v>437</v>
      </c>
      <c r="S74" s="1661"/>
      <c r="T74" s="1661"/>
      <c r="U74" s="1661"/>
      <c r="V74" s="1661"/>
      <c r="W74" s="1661"/>
      <c r="X74" s="1661"/>
      <c r="Y74" s="1661"/>
      <c r="Z74" s="1662"/>
      <c r="AA74" s="1663" t="s">
        <v>998</v>
      </c>
      <c r="AB74" s="1664"/>
      <c r="AC74" s="1664"/>
      <c r="AD74" s="1664"/>
      <c r="AE74" s="1664"/>
      <c r="AF74" s="1664"/>
      <c r="AG74" s="1664"/>
      <c r="AH74" s="1664"/>
      <c r="AI74" s="1664"/>
      <c r="AJ74" s="1664"/>
      <c r="AK74" s="1664"/>
      <c r="AL74" s="1664"/>
      <c r="AM74" s="1664"/>
      <c r="AN74" s="1664"/>
      <c r="AO74" s="1664"/>
      <c r="AP74" s="1664"/>
      <c r="AQ74" s="1664"/>
      <c r="AR74" s="1664"/>
      <c r="AS74" s="1664"/>
      <c r="AT74" s="1664"/>
      <c r="AU74" s="1664"/>
      <c r="AV74" s="1664"/>
      <c r="AW74" s="1664"/>
      <c r="AX74" s="1664"/>
      <c r="AY74" s="1664"/>
      <c r="AZ74" s="1664"/>
      <c r="BA74" s="1665"/>
      <c r="BB74" s="1344"/>
      <c r="BC74" s="1345"/>
      <c r="BD74" s="1346"/>
      <c r="BE74" s="577"/>
    </row>
    <row r="75" spans="1:61" ht="30" customHeight="1" x14ac:dyDescent="0.2">
      <c r="A75" s="578"/>
      <c r="B75" s="1748"/>
      <c r="C75" s="1417" t="s">
        <v>824</v>
      </c>
      <c r="D75" s="1417"/>
      <c r="E75" s="1417"/>
      <c r="F75" s="1417"/>
      <c r="G75" s="1417"/>
      <c r="H75" s="1417"/>
      <c r="I75" s="1417"/>
      <c r="J75" s="1417"/>
      <c r="K75" s="1417"/>
      <c r="L75" s="1417"/>
      <c r="M75" s="1417"/>
      <c r="N75" s="1417"/>
      <c r="O75" s="1417"/>
      <c r="P75" s="1417"/>
      <c r="Q75" s="1418"/>
      <c r="R75" s="1412" t="s">
        <v>439</v>
      </c>
      <c r="S75" s="1413"/>
      <c r="T75" s="1413"/>
      <c r="U75" s="1413"/>
      <c r="V75" s="1413"/>
      <c r="W75" s="1413"/>
      <c r="X75" s="1413"/>
      <c r="Y75" s="1413"/>
      <c r="Z75" s="1413"/>
      <c r="AA75" s="1413"/>
      <c r="AB75" s="1413"/>
      <c r="AC75" s="1413"/>
      <c r="AD75" s="1413"/>
      <c r="AE75" s="1413"/>
      <c r="AF75" s="1413"/>
      <c r="AG75" s="1413"/>
      <c r="AH75" s="1413"/>
      <c r="AI75" s="1413"/>
      <c r="AJ75" s="1413"/>
      <c r="AK75" s="1413"/>
      <c r="AL75" s="1413"/>
      <c r="AM75" s="1413"/>
      <c r="AN75" s="1413"/>
      <c r="AO75" s="1413"/>
      <c r="AP75" s="1413"/>
      <c r="AQ75" s="1413"/>
      <c r="AR75" s="1413"/>
      <c r="AS75" s="1413"/>
      <c r="AT75" s="1413"/>
      <c r="AU75" s="1413"/>
      <c r="AV75" s="1413"/>
      <c r="AW75" s="1413"/>
      <c r="AX75" s="1413"/>
      <c r="AY75" s="1413"/>
      <c r="AZ75" s="1413"/>
      <c r="BA75" s="1414"/>
      <c r="BB75" s="1332"/>
      <c r="BC75" s="1333"/>
      <c r="BD75" s="1335"/>
      <c r="BE75" s="577"/>
    </row>
    <row r="76" spans="1:61" ht="30" customHeight="1" x14ac:dyDescent="0.2">
      <c r="A76" s="578"/>
      <c r="B76" s="1748"/>
      <c r="C76" s="1417" t="s">
        <v>825</v>
      </c>
      <c r="D76" s="1417"/>
      <c r="E76" s="1417"/>
      <c r="F76" s="1417"/>
      <c r="G76" s="1417"/>
      <c r="H76" s="1417"/>
      <c r="I76" s="1692"/>
      <c r="J76" s="1692"/>
      <c r="K76" s="1692"/>
      <c r="L76" s="1692"/>
      <c r="M76" s="1692"/>
      <c r="N76" s="1692"/>
      <c r="O76" s="1692"/>
      <c r="P76" s="1692"/>
      <c r="Q76" s="1693"/>
      <c r="R76" s="1316" t="s">
        <v>826</v>
      </c>
      <c r="S76" s="1317"/>
      <c r="T76" s="1317"/>
      <c r="U76" s="1317"/>
      <c r="V76" s="1317"/>
      <c r="W76" s="1317"/>
      <c r="X76" s="1317"/>
      <c r="Y76" s="1317"/>
      <c r="Z76" s="1317"/>
      <c r="AA76" s="1317"/>
      <c r="AB76" s="1317"/>
      <c r="AC76" s="1317"/>
      <c r="AD76" s="1317"/>
      <c r="AE76" s="1317"/>
      <c r="AF76" s="1317"/>
      <c r="AG76" s="1317"/>
      <c r="AH76" s="1317"/>
      <c r="AI76" s="1317"/>
      <c r="AJ76" s="1317"/>
      <c r="AK76" s="1317"/>
      <c r="AL76" s="1317"/>
      <c r="AM76" s="1317"/>
      <c r="AN76" s="1317"/>
      <c r="AO76" s="1317"/>
      <c r="AP76" s="1317"/>
      <c r="AQ76" s="1317"/>
      <c r="AR76" s="1317"/>
      <c r="AS76" s="1317"/>
      <c r="AT76" s="1317"/>
      <c r="AU76" s="1317"/>
      <c r="AV76" s="1317"/>
      <c r="AW76" s="1317"/>
      <c r="AX76" s="1317"/>
      <c r="AY76" s="1317"/>
      <c r="AZ76" s="1317"/>
      <c r="BA76" s="1318"/>
      <c r="BB76" s="1344"/>
      <c r="BC76" s="1345"/>
      <c r="BD76" s="1346"/>
      <c r="BE76" s="577"/>
    </row>
    <row r="77" spans="1:61" ht="30" customHeight="1" thickBot="1" x14ac:dyDescent="0.25">
      <c r="A77" s="578"/>
      <c r="B77" s="1748"/>
      <c r="C77" s="1600" t="s">
        <v>1004</v>
      </c>
      <c r="D77" s="1601"/>
      <c r="E77" s="1601"/>
      <c r="F77" s="1601"/>
      <c r="G77" s="1601"/>
      <c r="H77" s="1601"/>
      <c r="I77" s="1601"/>
      <c r="J77" s="1601"/>
      <c r="K77" s="1601"/>
      <c r="L77" s="1601"/>
      <c r="M77" s="1601"/>
      <c r="N77" s="1601"/>
      <c r="O77" s="1601"/>
      <c r="P77" s="1601"/>
      <c r="Q77" s="1602"/>
      <c r="R77" s="1603" t="s">
        <v>439</v>
      </c>
      <c r="S77" s="1604"/>
      <c r="T77" s="1604"/>
      <c r="U77" s="1604"/>
      <c r="V77" s="1604"/>
      <c r="W77" s="1604"/>
      <c r="X77" s="1604"/>
      <c r="Y77" s="1604"/>
      <c r="Z77" s="1604"/>
      <c r="AA77" s="1604"/>
      <c r="AB77" s="1604"/>
      <c r="AC77" s="1604"/>
      <c r="AD77" s="1604"/>
      <c r="AE77" s="1604"/>
      <c r="AF77" s="1604"/>
      <c r="AG77" s="1604"/>
      <c r="AH77" s="1604"/>
      <c r="AI77" s="1604"/>
      <c r="AJ77" s="1604"/>
      <c r="AK77" s="1604"/>
      <c r="AL77" s="1604"/>
      <c r="AM77" s="1604"/>
      <c r="AN77" s="1604"/>
      <c r="AO77" s="1604"/>
      <c r="AP77" s="1604"/>
      <c r="AQ77" s="1604"/>
      <c r="AR77" s="1604"/>
      <c r="AS77" s="1604"/>
      <c r="AT77" s="1604"/>
      <c r="AU77" s="1604"/>
      <c r="AV77" s="1604"/>
      <c r="AW77" s="1604"/>
      <c r="AX77" s="1604"/>
      <c r="AY77" s="1604"/>
      <c r="AZ77" s="1604"/>
      <c r="BA77" s="1605"/>
      <c r="BB77" s="1630"/>
      <c r="BC77" s="1631"/>
      <c r="BD77" s="1772"/>
      <c r="BE77" s="577"/>
    </row>
    <row r="78" spans="1:61" ht="192" customHeight="1" x14ac:dyDescent="0.2">
      <c r="A78" s="578"/>
      <c r="B78" s="1748"/>
      <c r="C78" s="1619" t="s">
        <v>491</v>
      </c>
      <c r="D78" s="1619"/>
      <c r="E78" s="1619"/>
      <c r="F78" s="1619"/>
      <c r="G78" s="1619"/>
      <c r="H78" s="1619"/>
      <c r="I78" s="1688"/>
      <c r="J78" s="1689"/>
      <c r="K78" s="1689"/>
      <c r="L78" s="1682" t="s">
        <v>751</v>
      </c>
      <c r="M78" s="1683"/>
      <c r="N78" s="1683"/>
      <c r="O78" s="1683"/>
      <c r="P78" s="1683"/>
      <c r="Q78" s="1684"/>
      <c r="R78" s="1639" t="s">
        <v>753</v>
      </c>
      <c r="S78" s="1640"/>
      <c r="T78" s="1640"/>
      <c r="U78" s="1640"/>
      <c r="V78" s="1640"/>
      <c r="W78" s="1640"/>
      <c r="X78" s="1640"/>
      <c r="Y78" s="1640"/>
      <c r="Z78" s="1641"/>
      <c r="AA78" s="1785" t="s">
        <v>881</v>
      </c>
      <c r="AB78" s="1786"/>
      <c r="AC78" s="1786"/>
      <c r="AD78" s="1786"/>
      <c r="AE78" s="1786"/>
      <c r="AF78" s="1786"/>
      <c r="AG78" s="1786"/>
      <c r="AH78" s="1786"/>
      <c r="AI78" s="1786"/>
      <c r="AJ78" s="1786"/>
      <c r="AK78" s="1786"/>
      <c r="AL78" s="1787"/>
      <c r="AM78" s="1767" t="s">
        <v>882</v>
      </c>
      <c r="AN78" s="1768"/>
      <c r="AO78" s="1768"/>
      <c r="AP78" s="1768"/>
      <c r="AQ78" s="1768"/>
      <c r="AR78" s="1768"/>
      <c r="AS78" s="1768"/>
      <c r="AT78" s="1768"/>
      <c r="AU78" s="1768"/>
      <c r="AV78" s="1768"/>
      <c r="AW78" s="1768"/>
      <c r="AX78" s="1768"/>
      <c r="AY78" s="1768"/>
      <c r="AZ78" s="1768"/>
      <c r="BA78" s="1769"/>
      <c r="BB78" s="1403"/>
      <c r="BC78" s="1403"/>
      <c r="BD78" s="1404"/>
      <c r="BE78" s="577"/>
    </row>
    <row r="79" spans="1:61" ht="30" customHeight="1" x14ac:dyDescent="0.2">
      <c r="A79" s="578"/>
      <c r="B79" s="1748"/>
      <c r="C79" s="1381"/>
      <c r="D79" s="1381"/>
      <c r="E79" s="1381"/>
      <c r="F79" s="1381"/>
      <c r="G79" s="1381"/>
      <c r="H79" s="1381"/>
      <c r="I79" s="1690"/>
      <c r="J79" s="1691"/>
      <c r="K79" s="1691"/>
      <c r="L79" s="1672"/>
      <c r="M79" s="1673"/>
      <c r="N79" s="1673"/>
      <c r="O79" s="1673"/>
      <c r="P79" s="1673"/>
      <c r="Q79" s="1674"/>
      <c r="R79" s="1642"/>
      <c r="S79" s="1643"/>
      <c r="T79" s="1643"/>
      <c r="U79" s="1643"/>
      <c r="V79" s="1643"/>
      <c r="W79" s="1643"/>
      <c r="X79" s="1643"/>
      <c r="Y79" s="1643"/>
      <c r="Z79" s="1644"/>
      <c r="AA79" s="1399" t="s">
        <v>418</v>
      </c>
      <c r="AB79" s="1399"/>
      <c r="AC79" s="1399"/>
      <c r="AD79" s="1399"/>
      <c r="AE79" s="1399"/>
      <c r="AF79" s="1399"/>
      <c r="AG79" s="1399"/>
      <c r="AH79" s="1399"/>
      <c r="AI79" s="1399"/>
      <c r="AJ79" s="1399"/>
      <c r="AK79" s="1399"/>
      <c r="AL79" s="1399"/>
      <c r="AM79" s="1406" t="s">
        <v>735</v>
      </c>
      <c r="AN79" s="1407"/>
      <c r="AO79" s="1407"/>
      <c r="AP79" s="1407"/>
      <c r="AQ79" s="1407"/>
      <c r="AR79" s="1407"/>
      <c r="AS79" s="1407"/>
      <c r="AT79" s="1407"/>
      <c r="AU79" s="1407"/>
      <c r="AV79" s="1407"/>
      <c r="AW79" s="1407"/>
      <c r="AX79" s="1407"/>
      <c r="AY79" s="1407"/>
      <c r="AZ79" s="1407"/>
      <c r="BA79" s="1596"/>
      <c r="BB79" s="1577"/>
      <c r="BC79" s="1577"/>
      <c r="BD79" s="1578"/>
      <c r="BE79" s="577"/>
    </row>
    <row r="80" spans="1:61" ht="30" customHeight="1" x14ac:dyDescent="0.2">
      <c r="A80" s="578"/>
      <c r="B80" s="1748"/>
      <c r="C80" s="1381"/>
      <c r="D80" s="1381"/>
      <c r="E80" s="1381"/>
      <c r="F80" s="1381"/>
      <c r="G80" s="1381"/>
      <c r="H80" s="1381"/>
      <c r="I80" s="1344" t="s">
        <v>286</v>
      </c>
      <c r="J80" s="1345"/>
      <c r="K80" s="1345"/>
      <c r="L80" s="1672"/>
      <c r="M80" s="1673"/>
      <c r="N80" s="1673"/>
      <c r="O80" s="1673"/>
      <c r="P80" s="1673"/>
      <c r="Q80" s="1674"/>
      <c r="R80" s="1642"/>
      <c r="S80" s="1643"/>
      <c r="T80" s="1643"/>
      <c r="U80" s="1643"/>
      <c r="V80" s="1643"/>
      <c r="W80" s="1643"/>
      <c r="X80" s="1643"/>
      <c r="Y80" s="1643"/>
      <c r="Z80" s="1644"/>
      <c r="AA80" s="1399" t="s">
        <v>640</v>
      </c>
      <c r="AB80" s="1399"/>
      <c r="AC80" s="1399"/>
      <c r="AD80" s="1399"/>
      <c r="AE80" s="1399"/>
      <c r="AF80" s="1399"/>
      <c r="AG80" s="1399"/>
      <c r="AH80" s="1399"/>
      <c r="AI80" s="1399"/>
      <c r="AJ80" s="1399"/>
      <c r="AK80" s="1399"/>
      <c r="AL80" s="1399"/>
      <c r="AM80" s="1406" t="s">
        <v>736</v>
      </c>
      <c r="AN80" s="1407"/>
      <c r="AO80" s="1407"/>
      <c r="AP80" s="1407"/>
      <c r="AQ80" s="1407"/>
      <c r="AR80" s="1407"/>
      <c r="AS80" s="1407"/>
      <c r="AT80" s="1407"/>
      <c r="AU80" s="1407"/>
      <c r="AV80" s="1407"/>
      <c r="AW80" s="1407"/>
      <c r="AX80" s="1407"/>
      <c r="AY80" s="1407"/>
      <c r="AZ80" s="1407"/>
      <c r="BA80" s="1596"/>
      <c r="BB80" s="1360"/>
      <c r="BC80" s="1360"/>
      <c r="BD80" s="1361"/>
      <c r="BE80" s="577"/>
    </row>
    <row r="81" spans="1:85" ht="30" customHeight="1" x14ac:dyDescent="0.2">
      <c r="A81" s="578"/>
      <c r="B81" s="1748"/>
      <c r="C81" s="1381"/>
      <c r="D81" s="1381"/>
      <c r="E81" s="1381"/>
      <c r="F81" s="1381"/>
      <c r="G81" s="1381"/>
      <c r="H81" s="1381"/>
      <c r="I81" s="1344"/>
      <c r="J81" s="1345"/>
      <c r="K81" s="1345"/>
      <c r="L81" s="1672"/>
      <c r="M81" s="1673"/>
      <c r="N81" s="1673"/>
      <c r="O81" s="1673"/>
      <c r="P81" s="1673"/>
      <c r="Q81" s="1674"/>
      <c r="R81" s="1642"/>
      <c r="S81" s="1643"/>
      <c r="T81" s="1643"/>
      <c r="U81" s="1643"/>
      <c r="V81" s="1643"/>
      <c r="W81" s="1643"/>
      <c r="X81" s="1643"/>
      <c r="Y81" s="1643"/>
      <c r="Z81" s="1644"/>
      <c r="AA81" s="1356" t="s">
        <v>419</v>
      </c>
      <c r="AB81" s="1357"/>
      <c r="AC81" s="1357"/>
      <c r="AD81" s="1357"/>
      <c r="AE81" s="1357"/>
      <c r="AF81" s="1357"/>
      <c r="AG81" s="1357"/>
      <c r="AH81" s="1357"/>
      <c r="AI81" s="1357"/>
      <c r="AJ81" s="1357"/>
      <c r="AK81" s="1357"/>
      <c r="AL81" s="1358"/>
      <c r="AM81" s="1319" t="s">
        <v>736</v>
      </c>
      <c r="AN81" s="1320"/>
      <c r="AO81" s="1320"/>
      <c r="AP81" s="1320"/>
      <c r="AQ81" s="1320"/>
      <c r="AR81" s="1320"/>
      <c r="AS81" s="1320"/>
      <c r="AT81" s="1320"/>
      <c r="AU81" s="1320"/>
      <c r="AV81" s="1320"/>
      <c r="AW81" s="1320"/>
      <c r="AX81" s="1320"/>
      <c r="AY81" s="1320"/>
      <c r="AZ81" s="1320"/>
      <c r="BA81" s="1352"/>
      <c r="BB81" s="1360"/>
      <c r="BC81" s="1360"/>
      <c r="BD81" s="1361"/>
      <c r="BE81" s="577"/>
    </row>
    <row r="82" spans="1:85" ht="30" customHeight="1" x14ac:dyDescent="0.2">
      <c r="A82" s="578"/>
      <c r="B82" s="1748"/>
      <c r="C82" s="1381"/>
      <c r="D82" s="1381"/>
      <c r="E82" s="1381"/>
      <c r="F82" s="1381"/>
      <c r="G82" s="1381"/>
      <c r="H82" s="1381"/>
      <c r="I82" s="1344"/>
      <c r="J82" s="1345"/>
      <c r="K82" s="1345"/>
      <c r="L82" s="1672"/>
      <c r="M82" s="1673"/>
      <c r="N82" s="1673"/>
      <c r="O82" s="1673"/>
      <c r="P82" s="1673"/>
      <c r="Q82" s="1674"/>
      <c r="R82" s="1642"/>
      <c r="S82" s="1643"/>
      <c r="T82" s="1643"/>
      <c r="U82" s="1643"/>
      <c r="V82" s="1643"/>
      <c r="W82" s="1643"/>
      <c r="X82" s="1643"/>
      <c r="Y82" s="1643"/>
      <c r="Z82" s="1644"/>
      <c r="AA82" s="1359" t="s">
        <v>3</v>
      </c>
      <c r="AB82" s="1359"/>
      <c r="AC82" s="1359"/>
      <c r="AD82" s="1359"/>
      <c r="AE82" s="1359"/>
      <c r="AF82" s="1359"/>
      <c r="AG82" s="1359"/>
      <c r="AH82" s="1359"/>
      <c r="AI82" s="1359"/>
      <c r="AJ82" s="1359"/>
      <c r="AK82" s="1359"/>
      <c r="AL82" s="1359"/>
      <c r="AM82" s="1332" t="s">
        <v>741</v>
      </c>
      <c r="AN82" s="1333"/>
      <c r="AO82" s="1333"/>
      <c r="AP82" s="1333"/>
      <c r="AQ82" s="1333"/>
      <c r="AR82" s="1333"/>
      <c r="AS82" s="1333"/>
      <c r="AT82" s="1333"/>
      <c r="AU82" s="1333"/>
      <c r="AV82" s="1333"/>
      <c r="AW82" s="1333"/>
      <c r="AX82" s="1333"/>
      <c r="AY82" s="1333"/>
      <c r="AZ82" s="1333"/>
      <c r="BA82" s="1334"/>
      <c r="BB82" s="1360"/>
      <c r="BC82" s="1360"/>
      <c r="BD82" s="1361"/>
      <c r="BE82" s="577"/>
    </row>
    <row r="83" spans="1:85" ht="30" customHeight="1" x14ac:dyDescent="0.2">
      <c r="A83" s="578"/>
      <c r="B83" s="1748"/>
      <c r="C83" s="1381"/>
      <c r="D83" s="1381"/>
      <c r="E83" s="1381"/>
      <c r="F83" s="1381"/>
      <c r="G83" s="1381"/>
      <c r="H83" s="1381"/>
      <c r="I83" s="1344"/>
      <c r="J83" s="1345"/>
      <c r="K83" s="1345"/>
      <c r="L83" s="1672"/>
      <c r="M83" s="1673"/>
      <c r="N83" s="1673"/>
      <c r="O83" s="1673"/>
      <c r="P83" s="1673"/>
      <c r="Q83" s="1674"/>
      <c r="R83" s="1642"/>
      <c r="S83" s="1643"/>
      <c r="T83" s="1643"/>
      <c r="U83" s="1643"/>
      <c r="V83" s="1643"/>
      <c r="W83" s="1643"/>
      <c r="X83" s="1643"/>
      <c r="Y83" s="1643"/>
      <c r="Z83" s="1644"/>
      <c r="AA83" s="1359" t="s">
        <v>423</v>
      </c>
      <c r="AB83" s="1359"/>
      <c r="AC83" s="1359"/>
      <c r="AD83" s="1359"/>
      <c r="AE83" s="1359"/>
      <c r="AF83" s="1359"/>
      <c r="AG83" s="1359"/>
      <c r="AH83" s="1359"/>
      <c r="AI83" s="1359"/>
      <c r="AJ83" s="1359"/>
      <c r="AK83" s="1359"/>
      <c r="AL83" s="1359"/>
      <c r="AM83" s="1319" t="s">
        <v>736</v>
      </c>
      <c r="AN83" s="1320"/>
      <c r="AO83" s="1320"/>
      <c r="AP83" s="1320"/>
      <c r="AQ83" s="1320"/>
      <c r="AR83" s="1320"/>
      <c r="AS83" s="1320"/>
      <c r="AT83" s="1320"/>
      <c r="AU83" s="1320"/>
      <c r="AV83" s="1320"/>
      <c r="AW83" s="1320"/>
      <c r="AX83" s="1320"/>
      <c r="AY83" s="1320"/>
      <c r="AZ83" s="1320"/>
      <c r="BA83" s="1352"/>
      <c r="BB83" s="1360"/>
      <c r="BC83" s="1360"/>
      <c r="BD83" s="1361"/>
      <c r="BE83" s="577"/>
    </row>
    <row r="84" spans="1:85" ht="30" customHeight="1" x14ac:dyDescent="0.2">
      <c r="A84" s="578"/>
      <c r="B84" s="1748"/>
      <c r="C84" s="1381"/>
      <c r="D84" s="1381"/>
      <c r="E84" s="1381"/>
      <c r="F84" s="1381"/>
      <c r="G84" s="1381"/>
      <c r="H84" s="1381"/>
      <c r="I84" s="1344" t="s">
        <v>554</v>
      </c>
      <c r="J84" s="1345"/>
      <c r="K84" s="1345"/>
      <c r="L84" s="1672"/>
      <c r="M84" s="1673"/>
      <c r="N84" s="1673"/>
      <c r="O84" s="1673"/>
      <c r="P84" s="1673"/>
      <c r="Q84" s="1674"/>
      <c r="R84" s="1642"/>
      <c r="S84" s="1643"/>
      <c r="T84" s="1643"/>
      <c r="U84" s="1643"/>
      <c r="V84" s="1643"/>
      <c r="W84" s="1643"/>
      <c r="X84" s="1643"/>
      <c r="Y84" s="1643"/>
      <c r="Z84" s="1644"/>
      <c r="AA84" s="1359" t="s">
        <v>424</v>
      </c>
      <c r="AB84" s="1359"/>
      <c r="AC84" s="1359"/>
      <c r="AD84" s="1359"/>
      <c r="AE84" s="1359"/>
      <c r="AF84" s="1359"/>
      <c r="AG84" s="1359"/>
      <c r="AH84" s="1359"/>
      <c r="AI84" s="1359"/>
      <c r="AJ84" s="1359"/>
      <c r="AK84" s="1359"/>
      <c r="AL84" s="1359"/>
      <c r="AM84" s="1319" t="s">
        <v>735</v>
      </c>
      <c r="AN84" s="1320"/>
      <c r="AO84" s="1320"/>
      <c r="AP84" s="1320"/>
      <c r="AQ84" s="1320"/>
      <c r="AR84" s="1320"/>
      <c r="AS84" s="1320"/>
      <c r="AT84" s="1320"/>
      <c r="AU84" s="1320"/>
      <c r="AV84" s="1320"/>
      <c r="AW84" s="1320"/>
      <c r="AX84" s="1320"/>
      <c r="AY84" s="1320"/>
      <c r="AZ84" s="1320"/>
      <c r="BA84" s="1352"/>
      <c r="BB84" s="1360"/>
      <c r="BC84" s="1360"/>
      <c r="BD84" s="1361"/>
      <c r="BE84" s="577"/>
    </row>
    <row r="85" spans="1:85" ht="30" customHeight="1" x14ac:dyDescent="0.2">
      <c r="A85" s="578"/>
      <c r="B85" s="1748"/>
      <c r="C85" s="1381"/>
      <c r="D85" s="1381"/>
      <c r="E85" s="1381"/>
      <c r="F85" s="1381"/>
      <c r="G85" s="1381"/>
      <c r="H85" s="1381"/>
      <c r="I85" s="1344"/>
      <c r="J85" s="1345"/>
      <c r="K85" s="1345"/>
      <c r="L85" s="1672"/>
      <c r="M85" s="1673"/>
      <c r="N85" s="1673"/>
      <c r="O85" s="1673"/>
      <c r="P85" s="1673"/>
      <c r="Q85" s="1674"/>
      <c r="R85" s="1642"/>
      <c r="S85" s="1643"/>
      <c r="T85" s="1643"/>
      <c r="U85" s="1643"/>
      <c r="V85" s="1643"/>
      <c r="W85" s="1643"/>
      <c r="X85" s="1643"/>
      <c r="Y85" s="1643"/>
      <c r="Z85" s="1644"/>
      <c r="AA85" s="1359" t="s">
        <v>10</v>
      </c>
      <c r="AB85" s="1359"/>
      <c r="AC85" s="1359"/>
      <c r="AD85" s="1359"/>
      <c r="AE85" s="1359"/>
      <c r="AF85" s="1359"/>
      <c r="AG85" s="1359"/>
      <c r="AH85" s="1359"/>
      <c r="AI85" s="1359"/>
      <c r="AJ85" s="1359"/>
      <c r="AK85" s="1359"/>
      <c r="AL85" s="1359"/>
      <c r="AM85" s="1319" t="s">
        <v>735</v>
      </c>
      <c r="AN85" s="1320"/>
      <c r="AO85" s="1320"/>
      <c r="AP85" s="1320"/>
      <c r="AQ85" s="1320"/>
      <c r="AR85" s="1320"/>
      <c r="AS85" s="1320"/>
      <c r="AT85" s="1320"/>
      <c r="AU85" s="1320"/>
      <c r="AV85" s="1320"/>
      <c r="AW85" s="1320"/>
      <c r="AX85" s="1320"/>
      <c r="AY85" s="1320"/>
      <c r="AZ85" s="1320"/>
      <c r="BA85" s="1352"/>
      <c r="BB85" s="1319"/>
      <c r="BC85" s="1320"/>
      <c r="BD85" s="1321"/>
      <c r="BE85" s="577"/>
    </row>
    <row r="86" spans="1:85" ht="30" customHeight="1" x14ac:dyDescent="0.2">
      <c r="A86" s="578"/>
      <c r="B86" s="1748"/>
      <c r="C86" s="1381"/>
      <c r="D86" s="1381"/>
      <c r="E86" s="1381"/>
      <c r="F86" s="1381"/>
      <c r="G86" s="1381"/>
      <c r="H86" s="1381"/>
      <c r="I86" s="1344"/>
      <c r="J86" s="1345"/>
      <c r="K86" s="1345"/>
      <c r="L86" s="1672"/>
      <c r="M86" s="1673"/>
      <c r="N86" s="1673"/>
      <c r="O86" s="1673"/>
      <c r="P86" s="1673"/>
      <c r="Q86" s="1674"/>
      <c r="R86" s="1642"/>
      <c r="S86" s="1643"/>
      <c r="T86" s="1643"/>
      <c r="U86" s="1643"/>
      <c r="V86" s="1643"/>
      <c r="W86" s="1643"/>
      <c r="X86" s="1643"/>
      <c r="Y86" s="1643"/>
      <c r="Z86" s="1644"/>
      <c r="AA86" s="1356" t="s">
        <v>789</v>
      </c>
      <c r="AB86" s="1357"/>
      <c r="AC86" s="1357"/>
      <c r="AD86" s="1357"/>
      <c r="AE86" s="1357"/>
      <c r="AF86" s="1357"/>
      <c r="AG86" s="1357"/>
      <c r="AH86" s="1357"/>
      <c r="AI86" s="1357"/>
      <c r="AJ86" s="1357"/>
      <c r="AK86" s="1357"/>
      <c r="AL86" s="1358"/>
      <c r="AM86" s="1319" t="s">
        <v>750</v>
      </c>
      <c r="AN86" s="1320"/>
      <c r="AO86" s="1320"/>
      <c r="AP86" s="1320"/>
      <c r="AQ86" s="1320"/>
      <c r="AR86" s="1320"/>
      <c r="AS86" s="1320"/>
      <c r="AT86" s="1320"/>
      <c r="AU86" s="1320"/>
      <c r="AV86" s="1320"/>
      <c r="AW86" s="1320"/>
      <c r="AX86" s="1320"/>
      <c r="AY86" s="1320"/>
      <c r="AZ86" s="1320"/>
      <c r="BA86" s="1352"/>
      <c r="BB86" s="1362"/>
      <c r="BC86" s="1434"/>
      <c r="BD86" s="1436"/>
      <c r="BE86" s="577"/>
    </row>
    <row r="87" spans="1:85" ht="30" customHeight="1" x14ac:dyDescent="0.2">
      <c r="A87" s="578"/>
      <c r="B87" s="1748"/>
      <c r="C87" s="1381"/>
      <c r="D87" s="1381"/>
      <c r="E87" s="1381"/>
      <c r="F87" s="1381"/>
      <c r="G87" s="1381"/>
      <c r="H87" s="1381"/>
      <c r="I87" s="1344"/>
      <c r="J87" s="1345"/>
      <c r="K87" s="1345"/>
      <c r="L87" s="1672"/>
      <c r="M87" s="1673"/>
      <c r="N87" s="1673"/>
      <c r="O87" s="1673"/>
      <c r="P87" s="1673"/>
      <c r="Q87" s="1674"/>
      <c r="R87" s="1642"/>
      <c r="S87" s="1643"/>
      <c r="T87" s="1643"/>
      <c r="U87" s="1643"/>
      <c r="V87" s="1643"/>
      <c r="W87" s="1643"/>
      <c r="X87" s="1643"/>
      <c r="Y87" s="1643"/>
      <c r="Z87" s="1644"/>
      <c r="AA87" s="1359" t="s">
        <v>790</v>
      </c>
      <c r="AB87" s="1359"/>
      <c r="AC87" s="1359"/>
      <c r="AD87" s="1359"/>
      <c r="AE87" s="1359"/>
      <c r="AF87" s="1359"/>
      <c r="AG87" s="1359"/>
      <c r="AH87" s="1359"/>
      <c r="AI87" s="1359"/>
      <c r="AJ87" s="1359"/>
      <c r="AK87" s="1359"/>
      <c r="AL87" s="1359"/>
      <c r="AM87" s="1319" t="s">
        <v>735</v>
      </c>
      <c r="AN87" s="1320"/>
      <c r="AO87" s="1320"/>
      <c r="AP87" s="1320"/>
      <c r="AQ87" s="1320"/>
      <c r="AR87" s="1320"/>
      <c r="AS87" s="1320"/>
      <c r="AT87" s="1320"/>
      <c r="AU87" s="1320"/>
      <c r="AV87" s="1320"/>
      <c r="AW87" s="1320"/>
      <c r="AX87" s="1320"/>
      <c r="AY87" s="1320"/>
      <c r="AZ87" s="1320"/>
      <c r="BA87" s="1352"/>
      <c r="BB87" s="1360"/>
      <c r="BC87" s="1360"/>
      <c r="BD87" s="1361"/>
      <c r="BE87" s="577"/>
    </row>
    <row r="88" spans="1:85" ht="30" customHeight="1" x14ac:dyDescent="0.2">
      <c r="A88" s="578"/>
      <c r="B88" s="1748"/>
      <c r="C88" s="1381"/>
      <c r="D88" s="1381"/>
      <c r="E88" s="1381"/>
      <c r="F88" s="1381"/>
      <c r="G88" s="1381"/>
      <c r="H88" s="1381"/>
      <c r="I88" s="1344"/>
      <c r="J88" s="1345"/>
      <c r="K88" s="1345"/>
      <c r="L88" s="1672"/>
      <c r="M88" s="1673"/>
      <c r="N88" s="1673"/>
      <c r="O88" s="1673"/>
      <c r="P88" s="1673"/>
      <c r="Q88" s="1674"/>
      <c r="R88" s="1642"/>
      <c r="S88" s="1643"/>
      <c r="T88" s="1643"/>
      <c r="U88" s="1643"/>
      <c r="V88" s="1643"/>
      <c r="W88" s="1643"/>
      <c r="X88" s="1643"/>
      <c r="Y88" s="1643"/>
      <c r="Z88" s="1644"/>
      <c r="AA88" s="1428" t="s">
        <v>15</v>
      </c>
      <c r="AB88" s="1329"/>
      <c r="AC88" s="1329"/>
      <c r="AD88" s="1329"/>
      <c r="AE88" s="1329"/>
      <c r="AF88" s="1329"/>
      <c r="AG88" s="1329"/>
      <c r="AH88" s="1329"/>
      <c r="AI88" s="1329"/>
      <c r="AJ88" s="1329"/>
      <c r="AK88" s="1329"/>
      <c r="AL88" s="1330"/>
      <c r="AM88" s="1406" t="s">
        <v>16</v>
      </c>
      <c r="AN88" s="1407"/>
      <c r="AO88" s="1407"/>
      <c r="AP88" s="1407"/>
      <c r="AQ88" s="1407"/>
      <c r="AR88" s="1407"/>
      <c r="AS88" s="1407"/>
      <c r="AT88" s="1407"/>
      <c r="AU88" s="1407"/>
      <c r="AV88" s="1407"/>
      <c r="AW88" s="1407"/>
      <c r="AX88" s="1407"/>
      <c r="AY88" s="1407"/>
      <c r="AZ88" s="1407"/>
      <c r="BA88" s="1596"/>
      <c r="BB88" s="1360"/>
      <c r="BC88" s="1360"/>
      <c r="BD88" s="1361"/>
      <c r="BE88" s="577"/>
    </row>
    <row r="89" spans="1:85" ht="30" customHeight="1" x14ac:dyDescent="0.2">
      <c r="A89" s="578"/>
      <c r="B89" s="1748"/>
      <c r="C89" s="1381"/>
      <c r="D89" s="1381"/>
      <c r="E89" s="1381"/>
      <c r="F89" s="1381"/>
      <c r="G89" s="1381"/>
      <c r="H89" s="1381"/>
      <c r="I89" s="1344"/>
      <c r="J89" s="1345"/>
      <c r="K89" s="1345"/>
      <c r="L89" s="1672"/>
      <c r="M89" s="1673"/>
      <c r="N89" s="1673"/>
      <c r="O89" s="1673"/>
      <c r="P89" s="1673"/>
      <c r="Q89" s="1674"/>
      <c r="R89" s="1642"/>
      <c r="S89" s="1643"/>
      <c r="T89" s="1643"/>
      <c r="U89" s="1643"/>
      <c r="V89" s="1643"/>
      <c r="W89" s="1643"/>
      <c r="X89" s="1643"/>
      <c r="Y89" s="1643"/>
      <c r="Z89" s="1644"/>
      <c r="AA89" s="1399" t="s">
        <v>14</v>
      </c>
      <c r="AB89" s="1399"/>
      <c r="AC89" s="1399"/>
      <c r="AD89" s="1399"/>
      <c r="AE89" s="1399"/>
      <c r="AF89" s="1399"/>
      <c r="AG89" s="1399"/>
      <c r="AH89" s="1399"/>
      <c r="AI89" s="1399"/>
      <c r="AJ89" s="1399"/>
      <c r="AK89" s="1399"/>
      <c r="AL89" s="1399"/>
      <c r="AM89" s="1344" t="s">
        <v>748</v>
      </c>
      <c r="AN89" s="1345"/>
      <c r="AO89" s="1345"/>
      <c r="AP89" s="1345"/>
      <c r="AQ89" s="1345"/>
      <c r="AR89" s="1345"/>
      <c r="AS89" s="1345"/>
      <c r="AT89" s="1345"/>
      <c r="AU89" s="1345"/>
      <c r="AV89" s="1345"/>
      <c r="AW89" s="1345"/>
      <c r="AX89" s="1345"/>
      <c r="AY89" s="1345"/>
      <c r="AZ89" s="1345"/>
      <c r="BA89" s="1543"/>
      <c r="BB89" s="1360"/>
      <c r="BC89" s="1360"/>
      <c r="BD89" s="1361"/>
      <c r="BE89" s="577"/>
      <c r="BG89" s="1326"/>
      <c r="BH89" s="1326"/>
      <c r="BI89" s="1326"/>
      <c r="BJ89" s="1326"/>
      <c r="BK89" s="1326"/>
      <c r="BL89" s="1326"/>
      <c r="BM89" s="1326"/>
      <c r="BN89" s="1326"/>
      <c r="BO89" s="1326"/>
      <c r="BP89" s="1326"/>
      <c r="BQ89" s="1326"/>
      <c r="BR89" s="1326"/>
      <c r="BS89" s="1420"/>
      <c r="BT89" s="1420"/>
      <c r="BU89" s="1420"/>
      <c r="BV89" s="1420"/>
      <c r="BW89" s="1420"/>
      <c r="BX89" s="1420"/>
      <c r="BY89" s="1420"/>
      <c r="BZ89" s="1420"/>
      <c r="CA89" s="1420"/>
      <c r="CB89" s="1420"/>
      <c r="CC89" s="1420"/>
      <c r="CD89" s="1420"/>
      <c r="CE89" s="1420"/>
      <c r="CF89" s="1420"/>
      <c r="CG89" s="1420"/>
    </row>
    <row r="90" spans="1:85" ht="30" customHeight="1" x14ac:dyDescent="0.2">
      <c r="A90" s="578"/>
      <c r="B90" s="1749"/>
      <c r="C90" s="1381"/>
      <c r="D90" s="1381"/>
      <c r="E90" s="1381"/>
      <c r="F90" s="1381"/>
      <c r="G90" s="1381"/>
      <c r="H90" s="1381"/>
      <c r="I90" s="1344"/>
      <c r="J90" s="1345"/>
      <c r="K90" s="1345"/>
      <c r="L90" s="1672"/>
      <c r="M90" s="1673"/>
      <c r="N90" s="1673"/>
      <c r="O90" s="1673"/>
      <c r="P90" s="1673"/>
      <c r="Q90" s="1674"/>
      <c r="R90" s="1642"/>
      <c r="S90" s="1643"/>
      <c r="T90" s="1643"/>
      <c r="U90" s="1643"/>
      <c r="V90" s="1643"/>
      <c r="W90" s="1643"/>
      <c r="X90" s="1643"/>
      <c r="Y90" s="1643"/>
      <c r="Z90" s="1644"/>
      <c r="AA90" s="1359" t="s">
        <v>427</v>
      </c>
      <c r="AB90" s="1359"/>
      <c r="AC90" s="1359"/>
      <c r="AD90" s="1359"/>
      <c r="AE90" s="1359"/>
      <c r="AF90" s="1359"/>
      <c r="AG90" s="1359"/>
      <c r="AH90" s="1359"/>
      <c r="AI90" s="1359"/>
      <c r="AJ90" s="1359"/>
      <c r="AK90" s="1359"/>
      <c r="AL90" s="1359"/>
      <c r="AM90" s="1332" t="s">
        <v>752</v>
      </c>
      <c r="AN90" s="1333"/>
      <c r="AO90" s="1333"/>
      <c r="AP90" s="1333"/>
      <c r="AQ90" s="1333"/>
      <c r="AR90" s="1333"/>
      <c r="AS90" s="1333"/>
      <c r="AT90" s="1333"/>
      <c r="AU90" s="1333"/>
      <c r="AV90" s="1333"/>
      <c r="AW90" s="1333"/>
      <c r="AX90" s="1333"/>
      <c r="AY90" s="1333"/>
      <c r="AZ90" s="1333"/>
      <c r="BA90" s="1334"/>
      <c r="BB90" s="1319"/>
      <c r="BC90" s="1320"/>
      <c r="BD90" s="1321"/>
      <c r="BE90" s="577"/>
      <c r="BG90" s="597"/>
      <c r="BH90" s="597"/>
      <c r="BI90" s="597"/>
      <c r="BJ90" s="597"/>
      <c r="BK90" s="597"/>
      <c r="BL90" s="597"/>
      <c r="BM90" s="597"/>
      <c r="BN90" s="597"/>
      <c r="BO90" s="597"/>
      <c r="BP90" s="597"/>
      <c r="BQ90" s="597"/>
      <c r="BR90" s="597"/>
      <c r="BS90" s="591"/>
      <c r="BT90" s="591"/>
      <c r="BU90" s="591"/>
      <c r="BV90" s="591"/>
      <c r="BW90" s="591"/>
      <c r="BX90" s="591"/>
      <c r="BY90" s="591"/>
      <c r="BZ90" s="591"/>
      <c r="CA90" s="591"/>
      <c r="CB90" s="591"/>
      <c r="CC90" s="591"/>
      <c r="CD90" s="591"/>
      <c r="CE90" s="591"/>
      <c r="CF90" s="591"/>
      <c r="CG90" s="591"/>
    </row>
    <row r="91" spans="1:85" ht="30" customHeight="1" x14ac:dyDescent="0.2">
      <c r="A91" s="578"/>
      <c r="B91" s="1749"/>
      <c r="C91" s="1381"/>
      <c r="D91" s="1381"/>
      <c r="E91" s="1381"/>
      <c r="F91" s="1381"/>
      <c r="G91" s="1381"/>
      <c r="H91" s="1381"/>
      <c r="I91" s="1344"/>
      <c r="J91" s="1345"/>
      <c r="K91" s="1345"/>
      <c r="L91" s="1672"/>
      <c r="M91" s="1673"/>
      <c r="N91" s="1673"/>
      <c r="O91" s="1673"/>
      <c r="P91" s="1673"/>
      <c r="Q91" s="1674"/>
      <c r="R91" s="1642"/>
      <c r="S91" s="1643"/>
      <c r="T91" s="1643"/>
      <c r="U91" s="1643"/>
      <c r="V91" s="1643"/>
      <c r="W91" s="1643"/>
      <c r="X91" s="1643"/>
      <c r="Y91" s="1643"/>
      <c r="Z91" s="1644"/>
      <c r="AA91" s="1356" t="s">
        <v>788</v>
      </c>
      <c r="AB91" s="1357"/>
      <c r="AC91" s="1357"/>
      <c r="AD91" s="1357"/>
      <c r="AE91" s="1357"/>
      <c r="AF91" s="1357"/>
      <c r="AG91" s="1357"/>
      <c r="AH91" s="1357"/>
      <c r="AI91" s="1357"/>
      <c r="AJ91" s="1357"/>
      <c r="AK91" s="1357"/>
      <c r="AL91" s="1358"/>
      <c r="AM91" s="1319" t="s">
        <v>737</v>
      </c>
      <c r="AN91" s="1320"/>
      <c r="AO91" s="1320"/>
      <c r="AP91" s="1320"/>
      <c r="AQ91" s="1320"/>
      <c r="AR91" s="1320"/>
      <c r="AS91" s="1320"/>
      <c r="AT91" s="1320"/>
      <c r="AU91" s="1320"/>
      <c r="AV91" s="1320"/>
      <c r="AW91" s="1320"/>
      <c r="AX91" s="1320"/>
      <c r="AY91" s="1320"/>
      <c r="AZ91" s="1320"/>
      <c r="BA91" s="1352"/>
      <c r="BB91" s="1362"/>
      <c r="BC91" s="1363"/>
      <c r="BD91" s="1364"/>
      <c r="BE91" s="577"/>
    </row>
    <row r="92" spans="1:85" ht="30" customHeight="1" x14ac:dyDescent="0.2">
      <c r="A92" s="578"/>
      <c r="B92" s="1749"/>
      <c r="C92" s="1381"/>
      <c r="D92" s="1381"/>
      <c r="E92" s="1381"/>
      <c r="F92" s="1381"/>
      <c r="G92" s="1381"/>
      <c r="H92" s="1381"/>
      <c r="I92" s="1344"/>
      <c r="J92" s="1345"/>
      <c r="K92" s="1345"/>
      <c r="L92" s="1672"/>
      <c r="M92" s="1673"/>
      <c r="N92" s="1673"/>
      <c r="O92" s="1673"/>
      <c r="P92" s="1673"/>
      <c r="Q92" s="1674"/>
      <c r="R92" s="1642"/>
      <c r="S92" s="1643"/>
      <c r="T92" s="1643"/>
      <c r="U92" s="1643"/>
      <c r="V92" s="1643"/>
      <c r="W92" s="1643"/>
      <c r="X92" s="1643"/>
      <c r="Y92" s="1643"/>
      <c r="Z92" s="1644"/>
      <c r="AA92" s="1359" t="s">
        <v>566</v>
      </c>
      <c r="AB92" s="1359"/>
      <c r="AC92" s="1359"/>
      <c r="AD92" s="1359"/>
      <c r="AE92" s="1359"/>
      <c r="AF92" s="1359"/>
      <c r="AG92" s="1359"/>
      <c r="AH92" s="1359"/>
      <c r="AI92" s="1359"/>
      <c r="AJ92" s="1359"/>
      <c r="AK92" s="1359"/>
      <c r="AL92" s="1359"/>
      <c r="AM92" s="1319" t="s">
        <v>735</v>
      </c>
      <c r="AN92" s="1320"/>
      <c r="AO92" s="1320"/>
      <c r="AP92" s="1320"/>
      <c r="AQ92" s="1320"/>
      <c r="AR92" s="1320"/>
      <c r="AS92" s="1320"/>
      <c r="AT92" s="1320"/>
      <c r="AU92" s="1320"/>
      <c r="AV92" s="1320"/>
      <c r="AW92" s="1320"/>
      <c r="AX92" s="1320"/>
      <c r="AY92" s="1320"/>
      <c r="AZ92" s="1320"/>
      <c r="BA92" s="1352"/>
      <c r="BB92" s="1319"/>
      <c r="BC92" s="1320"/>
      <c r="BD92" s="1321"/>
      <c r="BE92" s="577"/>
      <c r="BG92" s="597"/>
      <c r="BH92" s="597"/>
      <c r="BI92" s="597"/>
      <c r="BJ92" s="597"/>
      <c r="BK92" s="597"/>
      <c r="BL92" s="597"/>
      <c r="BM92" s="597"/>
      <c r="BN92" s="597"/>
      <c r="BO92" s="597"/>
      <c r="BP92" s="597"/>
      <c r="BQ92" s="597"/>
      <c r="BR92" s="597"/>
      <c r="BS92" s="591"/>
      <c r="BT92" s="591"/>
      <c r="BU92" s="591"/>
      <c r="BV92" s="591"/>
      <c r="BW92" s="591"/>
      <c r="BX92" s="591"/>
      <c r="BY92" s="591"/>
      <c r="BZ92" s="591"/>
      <c r="CA92" s="591"/>
      <c r="CB92" s="591"/>
      <c r="CC92" s="591"/>
      <c r="CD92" s="591"/>
      <c r="CE92" s="591"/>
      <c r="CF92" s="591"/>
      <c r="CG92" s="591"/>
    </row>
    <row r="93" spans="1:85" ht="30" customHeight="1" x14ac:dyDescent="0.2">
      <c r="A93" s="578"/>
      <c r="B93" s="1749"/>
      <c r="C93" s="1381"/>
      <c r="D93" s="1381"/>
      <c r="E93" s="1381"/>
      <c r="F93" s="1381"/>
      <c r="G93" s="1381"/>
      <c r="H93" s="1381"/>
      <c r="I93" s="1344"/>
      <c r="J93" s="1345"/>
      <c r="K93" s="1345"/>
      <c r="L93" s="1672"/>
      <c r="M93" s="1673"/>
      <c r="N93" s="1673"/>
      <c r="O93" s="1673"/>
      <c r="P93" s="1673"/>
      <c r="Q93" s="1674"/>
      <c r="R93" s="1642"/>
      <c r="S93" s="1643"/>
      <c r="T93" s="1643"/>
      <c r="U93" s="1643"/>
      <c r="V93" s="1643"/>
      <c r="W93" s="1643"/>
      <c r="X93" s="1643"/>
      <c r="Y93" s="1643"/>
      <c r="Z93" s="1644"/>
      <c r="AA93" s="1356" t="s">
        <v>565</v>
      </c>
      <c r="AB93" s="1357"/>
      <c r="AC93" s="1357"/>
      <c r="AD93" s="1357"/>
      <c r="AE93" s="1357"/>
      <c r="AF93" s="1357"/>
      <c r="AG93" s="1357"/>
      <c r="AH93" s="1357"/>
      <c r="AI93" s="1357"/>
      <c r="AJ93" s="1357"/>
      <c r="AK93" s="1357"/>
      <c r="AL93" s="1358"/>
      <c r="AM93" s="1319" t="s">
        <v>737</v>
      </c>
      <c r="AN93" s="1320"/>
      <c r="AO93" s="1320"/>
      <c r="AP93" s="1320"/>
      <c r="AQ93" s="1320"/>
      <c r="AR93" s="1320"/>
      <c r="AS93" s="1320"/>
      <c r="AT93" s="1320"/>
      <c r="AU93" s="1320"/>
      <c r="AV93" s="1320"/>
      <c r="AW93" s="1320"/>
      <c r="AX93" s="1320"/>
      <c r="AY93" s="1320"/>
      <c r="AZ93" s="1320"/>
      <c r="BA93" s="1352"/>
      <c r="BB93" s="1362"/>
      <c r="BC93" s="1434"/>
      <c r="BD93" s="1436"/>
      <c r="BE93" s="577"/>
    </row>
    <row r="94" spans="1:85" ht="30" customHeight="1" x14ac:dyDescent="0.2">
      <c r="A94" s="578"/>
      <c r="B94" s="1749"/>
      <c r="C94" s="1384"/>
      <c r="D94" s="1384"/>
      <c r="E94" s="1384"/>
      <c r="F94" s="1384"/>
      <c r="G94" s="1384"/>
      <c r="H94" s="1384"/>
      <c r="I94" s="1406"/>
      <c r="J94" s="1407"/>
      <c r="K94" s="1407"/>
      <c r="L94" s="1685"/>
      <c r="M94" s="1686"/>
      <c r="N94" s="1686"/>
      <c r="O94" s="1686"/>
      <c r="P94" s="1686"/>
      <c r="Q94" s="1687"/>
      <c r="R94" s="1645"/>
      <c r="S94" s="1646"/>
      <c r="T94" s="1646"/>
      <c r="U94" s="1646"/>
      <c r="V94" s="1646"/>
      <c r="W94" s="1646"/>
      <c r="X94" s="1646"/>
      <c r="Y94" s="1646"/>
      <c r="Z94" s="1647"/>
      <c r="AA94" s="1356" t="s">
        <v>883</v>
      </c>
      <c r="AB94" s="1357"/>
      <c r="AC94" s="1357"/>
      <c r="AD94" s="1357"/>
      <c r="AE94" s="1357"/>
      <c r="AF94" s="1357"/>
      <c r="AG94" s="1357"/>
      <c r="AH94" s="1357"/>
      <c r="AI94" s="1357"/>
      <c r="AJ94" s="1357"/>
      <c r="AK94" s="1357"/>
      <c r="AL94" s="1358"/>
      <c r="AM94" s="1319" t="s">
        <v>439</v>
      </c>
      <c r="AN94" s="1320"/>
      <c r="AO94" s="1320"/>
      <c r="AP94" s="1320"/>
      <c r="AQ94" s="1320"/>
      <c r="AR94" s="1320"/>
      <c r="AS94" s="1320"/>
      <c r="AT94" s="1320"/>
      <c r="AU94" s="1320"/>
      <c r="AV94" s="1320"/>
      <c r="AW94" s="1320"/>
      <c r="AX94" s="1320"/>
      <c r="AY94" s="1320"/>
      <c r="AZ94" s="1320"/>
      <c r="BA94" s="1352"/>
      <c r="BB94" s="1362"/>
      <c r="BC94" s="1434"/>
      <c r="BD94" s="1436"/>
      <c r="BE94" s="577"/>
    </row>
    <row r="95" spans="1:85" ht="30" customHeight="1" x14ac:dyDescent="0.2">
      <c r="A95" s="578"/>
      <c r="B95" s="1749"/>
      <c r="C95" s="897"/>
      <c r="D95" s="897"/>
      <c r="E95" s="897"/>
      <c r="F95" s="897"/>
      <c r="G95" s="897"/>
      <c r="H95" s="897"/>
      <c r="I95" s="897"/>
      <c r="J95" s="897"/>
      <c r="K95" s="897"/>
      <c r="L95" s="897"/>
      <c r="M95" s="897"/>
      <c r="N95" s="897"/>
      <c r="O95" s="897"/>
      <c r="P95" s="897"/>
      <c r="Q95" s="898"/>
      <c r="R95" s="1356" t="s">
        <v>595</v>
      </c>
      <c r="S95" s="1357"/>
      <c r="T95" s="1357"/>
      <c r="U95" s="1357"/>
      <c r="V95" s="1357"/>
      <c r="W95" s="1357"/>
      <c r="X95" s="1357"/>
      <c r="Y95" s="1357"/>
      <c r="Z95" s="1357"/>
      <c r="AA95" s="1357"/>
      <c r="AB95" s="1357"/>
      <c r="AC95" s="1357"/>
      <c r="AD95" s="1357"/>
      <c r="AE95" s="1357"/>
      <c r="AF95" s="1357"/>
      <c r="AG95" s="1357"/>
      <c r="AH95" s="1357"/>
      <c r="AI95" s="1357"/>
      <c r="AJ95" s="1357"/>
      <c r="AK95" s="1357"/>
      <c r="AL95" s="1358"/>
      <c r="AM95" s="1406" t="s">
        <v>594</v>
      </c>
      <c r="AN95" s="1407"/>
      <c r="AO95" s="1407"/>
      <c r="AP95" s="1407"/>
      <c r="AQ95" s="1407"/>
      <c r="AR95" s="1407"/>
      <c r="AS95" s="1407"/>
      <c r="AT95" s="1407"/>
      <c r="AU95" s="1407"/>
      <c r="AV95" s="1407"/>
      <c r="AW95" s="1407"/>
      <c r="AX95" s="1407"/>
      <c r="AY95" s="1407"/>
      <c r="AZ95" s="1407"/>
      <c r="BA95" s="1596"/>
      <c r="BB95" s="1406"/>
      <c r="BC95" s="1407"/>
      <c r="BD95" s="1408"/>
      <c r="BE95" s="577"/>
      <c r="BI95" s="584"/>
    </row>
    <row r="96" spans="1:85" ht="30" customHeight="1" x14ac:dyDescent="0.2">
      <c r="A96" s="583"/>
      <c r="B96" s="1749"/>
      <c r="C96" s="1323" t="s">
        <v>924</v>
      </c>
      <c r="D96" s="1323"/>
      <c r="E96" s="1323"/>
      <c r="F96" s="1323"/>
      <c r="G96" s="1323"/>
      <c r="H96" s="1323"/>
      <c r="I96" s="1323"/>
      <c r="J96" s="1323"/>
      <c r="K96" s="1323"/>
      <c r="L96" s="1323"/>
      <c r="M96" s="1323"/>
      <c r="N96" s="1323"/>
      <c r="O96" s="1323"/>
      <c r="P96" s="1323"/>
      <c r="Q96" s="1324"/>
      <c r="R96" s="1650" t="s">
        <v>925</v>
      </c>
      <c r="S96" s="1326"/>
      <c r="T96" s="1326"/>
      <c r="U96" s="1326"/>
      <c r="V96" s="1326"/>
      <c r="W96" s="1326"/>
      <c r="X96" s="1326"/>
      <c r="Y96" s="1326"/>
      <c r="Z96" s="1326"/>
      <c r="AA96" s="1326"/>
      <c r="AB96" s="1326"/>
      <c r="AC96" s="1326"/>
      <c r="AD96" s="1326"/>
      <c r="AE96" s="1326"/>
      <c r="AF96" s="1326"/>
      <c r="AG96" s="1326"/>
      <c r="AH96" s="1326"/>
      <c r="AI96" s="1326"/>
      <c r="AJ96" s="1326"/>
      <c r="AK96" s="1326"/>
      <c r="AL96" s="1327"/>
      <c r="AM96" s="1332" t="s">
        <v>594</v>
      </c>
      <c r="AN96" s="1333"/>
      <c r="AO96" s="1333"/>
      <c r="AP96" s="1333"/>
      <c r="AQ96" s="1333"/>
      <c r="AR96" s="1333"/>
      <c r="AS96" s="1333"/>
      <c r="AT96" s="1333"/>
      <c r="AU96" s="1333"/>
      <c r="AV96" s="1333"/>
      <c r="AW96" s="1333"/>
      <c r="AX96" s="1333"/>
      <c r="AY96" s="1333"/>
      <c r="AZ96" s="1333"/>
      <c r="BA96" s="1334"/>
      <c r="BB96" s="1332"/>
      <c r="BC96" s="1333"/>
      <c r="BD96" s="1335"/>
      <c r="BE96" s="577"/>
      <c r="BI96" s="584"/>
    </row>
    <row r="97" spans="1:61" ht="30" customHeight="1" x14ac:dyDescent="0.2">
      <c r="A97" s="583"/>
      <c r="B97" s="1749"/>
      <c r="C97" s="1326"/>
      <c r="D97" s="1326"/>
      <c r="E97" s="1326"/>
      <c r="F97" s="1326"/>
      <c r="G97" s="1326"/>
      <c r="H97" s="1326"/>
      <c r="I97" s="1326"/>
      <c r="J97" s="1326"/>
      <c r="K97" s="1326"/>
      <c r="L97" s="1326"/>
      <c r="M97" s="1326"/>
      <c r="N97" s="1326"/>
      <c r="O97" s="1326"/>
      <c r="P97" s="1326"/>
      <c r="Q97" s="1327"/>
      <c r="R97" s="1336" t="s">
        <v>902</v>
      </c>
      <c r="S97" s="1337"/>
      <c r="T97" s="1337"/>
      <c r="U97" s="1337"/>
      <c r="V97" s="1337"/>
      <c r="W97" s="1337"/>
      <c r="X97" s="1337"/>
      <c r="Y97" s="1337"/>
      <c r="Z97" s="1337"/>
      <c r="AA97" s="1337"/>
      <c r="AB97" s="1337"/>
      <c r="AC97" s="1337"/>
      <c r="AD97" s="1337"/>
      <c r="AE97" s="1337"/>
      <c r="AF97" s="1337"/>
      <c r="AG97" s="1337"/>
      <c r="AH97" s="1337"/>
      <c r="AI97" s="1337"/>
      <c r="AJ97" s="1337"/>
      <c r="AK97" s="1337"/>
      <c r="AL97" s="1337"/>
      <c r="AM97" s="1338" t="s">
        <v>901</v>
      </c>
      <c r="AN97" s="1338"/>
      <c r="AO97" s="1338"/>
      <c r="AP97" s="1338"/>
      <c r="AQ97" s="1338"/>
      <c r="AR97" s="1338"/>
      <c r="AS97" s="1338"/>
      <c r="AT97" s="1338"/>
      <c r="AU97" s="1338"/>
      <c r="AV97" s="1338"/>
      <c r="AW97" s="1338"/>
      <c r="AX97" s="1338"/>
      <c r="AY97" s="1338"/>
      <c r="AZ97" s="1338"/>
      <c r="BA97" s="1338"/>
      <c r="BB97" s="894"/>
      <c r="BC97" s="895"/>
      <c r="BD97" s="896"/>
      <c r="BE97" s="577"/>
      <c r="BI97" s="584"/>
    </row>
    <row r="98" spans="1:61" ht="30" customHeight="1" x14ac:dyDescent="0.2">
      <c r="A98" s="583"/>
      <c r="B98" s="1749"/>
      <c r="C98" s="1329"/>
      <c r="D98" s="1329"/>
      <c r="E98" s="1329"/>
      <c r="F98" s="1329"/>
      <c r="G98" s="1329"/>
      <c r="H98" s="1329"/>
      <c r="I98" s="1329"/>
      <c r="J98" s="1329"/>
      <c r="K98" s="1329"/>
      <c r="L98" s="1329"/>
      <c r="M98" s="1329"/>
      <c r="N98" s="1329"/>
      <c r="O98" s="1329"/>
      <c r="P98" s="1329"/>
      <c r="Q98" s="1330"/>
      <c r="R98" s="1339" t="s">
        <v>903</v>
      </c>
      <c r="S98" s="1339"/>
      <c r="T98" s="1339"/>
      <c r="U98" s="1339"/>
      <c r="V98" s="1339"/>
      <c r="W98" s="1339"/>
      <c r="X98" s="1339"/>
      <c r="Y98" s="1339"/>
      <c r="Z98" s="1339"/>
      <c r="AA98" s="1339"/>
      <c r="AB98" s="1339"/>
      <c r="AC98" s="1339"/>
      <c r="AD98" s="1339"/>
      <c r="AE98" s="1339"/>
      <c r="AF98" s="1339"/>
      <c r="AG98" s="1339"/>
      <c r="AH98" s="1339"/>
      <c r="AI98" s="1339"/>
      <c r="AJ98" s="1339"/>
      <c r="AK98" s="1339"/>
      <c r="AL98" s="1339"/>
      <c r="AM98" s="1340" t="s">
        <v>901</v>
      </c>
      <c r="AN98" s="1340"/>
      <c r="AO98" s="1340"/>
      <c r="AP98" s="1340"/>
      <c r="AQ98" s="1340"/>
      <c r="AR98" s="1340"/>
      <c r="AS98" s="1340"/>
      <c r="AT98" s="1340"/>
      <c r="AU98" s="1340"/>
      <c r="AV98" s="1340"/>
      <c r="AW98" s="1340"/>
      <c r="AX98" s="1340"/>
      <c r="AY98" s="1340"/>
      <c r="AZ98" s="1340"/>
      <c r="BA98" s="1340"/>
      <c r="BB98" s="879"/>
      <c r="BC98" s="880"/>
      <c r="BD98" s="881"/>
      <c r="BE98" s="577"/>
      <c r="BI98" s="584"/>
    </row>
    <row r="99" spans="1:61" ht="26.25" customHeight="1" x14ac:dyDescent="0.2">
      <c r="A99" s="578"/>
      <c r="B99" s="1749"/>
      <c r="C99" s="1492" t="s">
        <v>326</v>
      </c>
      <c r="D99" s="1492"/>
      <c r="E99" s="1492"/>
      <c r="F99" s="1492"/>
      <c r="G99" s="1492"/>
      <c r="H99" s="1492"/>
      <c r="I99" s="1492"/>
      <c r="J99" s="1492"/>
      <c r="K99" s="1492"/>
      <c r="L99" s="1492"/>
      <c r="M99" s="1492"/>
      <c r="N99" s="1492"/>
      <c r="O99" s="1492"/>
      <c r="P99" s="1492"/>
      <c r="Q99" s="1493"/>
      <c r="R99" s="1311" t="s">
        <v>735</v>
      </c>
      <c r="S99" s="1312"/>
      <c r="T99" s="1312"/>
      <c r="U99" s="1312"/>
      <c r="V99" s="1312"/>
      <c r="W99" s="1312"/>
      <c r="X99" s="1312"/>
      <c r="Y99" s="1312"/>
      <c r="Z99" s="1312"/>
      <c r="AA99" s="1312"/>
      <c r="AB99" s="1312"/>
      <c r="AC99" s="1312"/>
      <c r="AD99" s="1312"/>
      <c r="AE99" s="1312"/>
      <c r="AF99" s="1312"/>
      <c r="AG99" s="1312"/>
      <c r="AH99" s="1312"/>
      <c r="AI99" s="1312"/>
      <c r="AJ99" s="1312"/>
      <c r="AK99" s="1312"/>
      <c r="AL99" s="1312"/>
      <c r="AM99" s="1312"/>
      <c r="AN99" s="1312"/>
      <c r="AO99" s="1312"/>
      <c r="AP99" s="1312"/>
      <c r="AQ99" s="1312"/>
      <c r="AR99" s="1312"/>
      <c r="AS99" s="1312"/>
      <c r="AT99" s="1312"/>
      <c r="AU99" s="1312"/>
      <c r="AV99" s="1312"/>
      <c r="AW99" s="1312"/>
      <c r="AX99" s="1312"/>
      <c r="AY99" s="1312"/>
      <c r="AZ99" s="1312"/>
      <c r="BA99" s="1313"/>
      <c r="BB99" s="1332"/>
      <c r="BC99" s="1333"/>
      <c r="BD99" s="1335"/>
      <c r="BE99" s="577"/>
    </row>
    <row r="100" spans="1:61" ht="118.5" customHeight="1" x14ac:dyDescent="0.2">
      <c r="A100" s="578"/>
      <c r="B100" s="1749"/>
      <c r="C100" s="1410" t="s">
        <v>327</v>
      </c>
      <c r="D100" s="1410"/>
      <c r="E100" s="1410"/>
      <c r="F100" s="1410"/>
      <c r="G100" s="1410"/>
      <c r="H100" s="1410"/>
      <c r="I100" s="1410"/>
      <c r="J100" s="1410"/>
      <c r="K100" s="1410"/>
      <c r="L100" s="1410"/>
      <c r="M100" s="1410"/>
      <c r="N100" s="1410"/>
      <c r="O100" s="1410"/>
      <c r="P100" s="1410"/>
      <c r="Q100" s="1411"/>
      <c r="R100" s="1660" t="s">
        <v>437</v>
      </c>
      <c r="S100" s="1661"/>
      <c r="T100" s="1661"/>
      <c r="U100" s="1661"/>
      <c r="V100" s="1661"/>
      <c r="W100" s="1661"/>
      <c r="X100" s="1661"/>
      <c r="Y100" s="1661"/>
      <c r="Z100" s="1662"/>
      <c r="AA100" s="1663" t="s">
        <v>999</v>
      </c>
      <c r="AB100" s="1664"/>
      <c r="AC100" s="1664"/>
      <c r="AD100" s="1664"/>
      <c r="AE100" s="1664"/>
      <c r="AF100" s="1664"/>
      <c r="AG100" s="1664"/>
      <c r="AH100" s="1664"/>
      <c r="AI100" s="1664"/>
      <c r="AJ100" s="1664"/>
      <c r="AK100" s="1664"/>
      <c r="AL100" s="1664"/>
      <c r="AM100" s="1664"/>
      <c r="AN100" s="1664"/>
      <c r="AO100" s="1664"/>
      <c r="AP100" s="1664"/>
      <c r="AQ100" s="1664"/>
      <c r="AR100" s="1664"/>
      <c r="AS100" s="1664"/>
      <c r="AT100" s="1664"/>
      <c r="AU100" s="1664"/>
      <c r="AV100" s="1664"/>
      <c r="AW100" s="1664"/>
      <c r="AX100" s="1664"/>
      <c r="AY100" s="1664"/>
      <c r="AZ100" s="1664"/>
      <c r="BA100" s="1665"/>
      <c r="BB100" s="1344"/>
      <c r="BC100" s="1345"/>
      <c r="BD100" s="1346"/>
      <c r="BE100" s="577"/>
    </row>
    <row r="101" spans="1:61" ht="29.25" customHeight="1" x14ac:dyDescent="0.2">
      <c r="A101" s="578"/>
      <c r="B101" s="737"/>
      <c r="C101" s="1446" t="s">
        <v>824</v>
      </c>
      <c r="D101" s="1417"/>
      <c r="E101" s="1417"/>
      <c r="F101" s="1417"/>
      <c r="G101" s="1417"/>
      <c r="H101" s="1417"/>
      <c r="I101" s="1417"/>
      <c r="J101" s="1417"/>
      <c r="K101" s="1417"/>
      <c r="L101" s="1417"/>
      <c r="M101" s="1417"/>
      <c r="N101" s="1417"/>
      <c r="O101" s="1417"/>
      <c r="P101" s="1417"/>
      <c r="Q101" s="1418"/>
      <c r="R101" s="1412" t="s">
        <v>439</v>
      </c>
      <c r="S101" s="1413"/>
      <c r="T101" s="1413"/>
      <c r="U101" s="1413"/>
      <c r="V101" s="1413"/>
      <c r="W101" s="1413"/>
      <c r="X101" s="1413"/>
      <c r="Y101" s="1413"/>
      <c r="Z101" s="1413"/>
      <c r="AA101" s="1413"/>
      <c r="AB101" s="1413"/>
      <c r="AC101" s="1413"/>
      <c r="AD101" s="1413"/>
      <c r="AE101" s="1413"/>
      <c r="AF101" s="1413"/>
      <c r="AG101" s="1413"/>
      <c r="AH101" s="1413"/>
      <c r="AI101" s="1413"/>
      <c r="AJ101" s="1413"/>
      <c r="AK101" s="1413"/>
      <c r="AL101" s="1413"/>
      <c r="AM101" s="1413"/>
      <c r="AN101" s="1413"/>
      <c r="AO101" s="1413"/>
      <c r="AP101" s="1413"/>
      <c r="AQ101" s="1413"/>
      <c r="AR101" s="1413"/>
      <c r="AS101" s="1413"/>
      <c r="AT101" s="1413"/>
      <c r="AU101" s="1413"/>
      <c r="AV101" s="1413"/>
      <c r="AW101" s="1413"/>
      <c r="AX101" s="1413"/>
      <c r="AY101" s="1413"/>
      <c r="AZ101" s="1413"/>
      <c r="BA101" s="1414"/>
      <c r="BB101" s="1332"/>
      <c r="BC101" s="1333"/>
      <c r="BD101" s="1335"/>
      <c r="BE101" s="577"/>
    </row>
    <row r="102" spans="1:61" ht="29.25" customHeight="1" x14ac:dyDescent="0.2">
      <c r="A102" s="578"/>
      <c r="B102" s="737"/>
      <c r="C102" s="1446" t="s">
        <v>825</v>
      </c>
      <c r="D102" s="1417"/>
      <c r="E102" s="1417"/>
      <c r="F102" s="1417"/>
      <c r="G102" s="1417"/>
      <c r="H102" s="1417"/>
      <c r="I102" s="1417"/>
      <c r="J102" s="1417"/>
      <c r="K102" s="1417"/>
      <c r="L102" s="1417"/>
      <c r="M102" s="1417"/>
      <c r="N102" s="1417"/>
      <c r="O102" s="1417"/>
      <c r="P102" s="1417"/>
      <c r="Q102" s="1418"/>
      <c r="R102" s="1412" t="s">
        <v>826</v>
      </c>
      <c r="S102" s="1413"/>
      <c r="T102" s="1413"/>
      <c r="U102" s="1413"/>
      <c r="V102" s="1413"/>
      <c r="W102" s="1413"/>
      <c r="X102" s="1413"/>
      <c r="Y102" s="1413"/>
      <c r="Z102" s="1413"/>
      <c r="AA102" s="1413"/>
      <c r="AB102" s="1413"/>
      <c r="AC102" s="1413"/>
      <c r="AD102" s="1413"/>
      <c r="AE102" s="1413"/>
      <c r="AF102" s="1413"/>
      <c r="AG102" s="1413"/>
      <c r="AH102" s="1413"/>
      <c r="AI102" s="1413"/>
      <c r="AJ102" s="1413"/>
      <c r="AK102" s="1413"/>
      <c r="AL102" s="1413"/>
      <c r="AM102" s="1413"/>
      <c r="AN102" s="1413"/>
      <c r="AO102" s="1413"/>
      <c r="AP102" s="1413"/>
      <c r="AQ102" s="1413"/>
      <c r="AR102" s="1413"/>
      <c r="AS102" s="1413"/>
      <c r="AT102" s="1413"/>
      <c r="AU102" s="1413"/>
      <c r="AV102" s="1413"/>
      <c r="AW102" s="1413"/>
      <c r="AX102" s="1413"/>
      <c r="AY102" s="1413"/>
      <c r="AZ102" s="1413"/>
      <c r="BA102" s="1414"/>
      <c r="BB102" s="1344"/>
      <c r="BC102" s="1345"/>
      <c r="BD102" s="1346"/>
      <c r="BE102" s="577"/>
    </row>
    <row r="103" spans="1:61" ht="29.25" customHeight="1" thickBot="1" x14ac:dyDescent="0.25">
      <c r="A103" s="578"/>
      <c r="B103" s="737"/>
      <c r="C103" s="1777" t="s">
        <v>1004</v>
      </c>
      <c r="D103" s="1778"/>
      <c r="E103" s="1778"/>
      <c r="F103" s="1778"/>
      <c r="G103" s="1778"/>
      <c r="H103" s="1778"/>
      <c r="I103" s="1778"/>
      <c r="J103" s="1778"/>
      <c r="K103" s="1778"/>
      <c r="L103" s="1778"/>
      <c r="M103" s="1778"/>
      <c r="N103" s="1778"/>
      <c r="O103" s="1778"/>
      <c r="P103" s="1778"/>
      <c r="Q103" s="1779"/>
      <c r="R103" s="1780" t="s">
        <v>439</v>
      </c>
      <c r="S103" s="1781"/>
      <c r="T103" s="1781"/>
      <c r="U103" s="1781"/>
      <c r="V103" s="1781"/>
      <c r="W103" s="1781"/>
      <c r="X103" s="1781"/>
      <c r="Y103" s="1781"/>
      <c r="Z103" s="1781"/>
      <c r="AA103" s="1781"/>
      <c r="AB103" s="1781"/>
      <c r="AC103" s="1781"/>
      <c r="AD103" s="1781"/>
      <c r="AE103" s="1781"/>
      <c r="AF103" s="1781"/>
      <c r="AG103" s="1781"/>
      <c r="AH103" s="1781"/>
      <c r="AI103" s="1781"/>
      <c r="AJ103" s="1781"/>
      <c r="AK103" s="1781"/>
      <c r="AL103" s="1781"/>
      <c r="AM103" s="1781"/>
      <c r="AN103" s="1781"/>
      <c r="AO103" s="1781"/>
      <c r="AP103" s="1781"/>
      <c r="AQ103" s="1781"/>
      <c r="AR103" s="1781"/>
      <c r="AS103" s="1781"/>
      <c r="AT103" s="1781"/>
      <c r="AU103" s="1781"/>
      <c r="AV103" s="1781"/>
      <c r="AW103" s="1781"/>
      <c r="AX103" s="1781"/>
      <c r="AY103" s="1781"/>
      <c r="AZ103" s="1781"/>
      <c r="BA103" s="1782"/>
      <c r="BB103" s="1630"/>
      <c r="BC103" s="1631"/>
      <c r="BD103" s="1772"/>
      <c r="BE103" s="577"/>
    </row>
    <row r="104" spans="1:61" ht="193.5" customHeight="1" x14ac:dyDescent="0.2">
      <c r="A104" s="578"/>
      <c r="B104" s="737"/>
      <c r="C104" s="755"/>
      <c r="D104" s="756"/>
      <c r="E104" s="756"/>
      <c r="F104" s="756"/>
      <c r="G104" s="756"/>
      <c r="H104" s="756"/>
      <c r="I104" s="749"/>
      <c r="J104" s="750"/>
      <c r="K104" s="751"/>
      <c r="L104" s="756"/>
      <c r="M104" s="756"/>
      <c r="N104" s="756"/>
      <c r="O104" s="756"/>
      <c r="P104" s="756"/>
      <c r="Q104" s="757"/>
      <c r="R104" s="1702" t="s">
        <v>900</v>
      </c>
      <c r="S104" s="1703"/>
      <c r="T104" s="1703"/>
      <c r="U104" s="1703"/>
      <c r="V104" s="1703"/>
      <c r="W104" s="1703"/>
      <c r="X104" s="1703"/>
      <c r="Y104" s="1703"/>
      <c r="Z104" s="1704"/>
      <c r="AA104" s="1359" t="s">
        <v>633</v>
      </c>
      <c r="AB104" s="1359"/>
      <c r="AC104" s="1359"/>
      <c r="AD104" s="1359"/>
      <c r="AE104" s="1359"/>
      <c r="AF104" s="1359"/>
      <c r="AG104" s="1359"/>
      <c r="AH104" s="1359"/>
      <c r="AI104" s="1359"/>
      <c r="AJ104" s="1359"/>
      <c r="AK104" s="1359"/>
      <c r="AL104" s="1359"/>
      <c r="AM104" s="1657" t="s">
        <v>884</v>
      </c>
      <c r="AN104" s="1708"/>
      <c r="AO104" s="1708"/>
      <c r="AP104" s="1708"/>
      <c r="AQ104" s="1708"/>
      <c r="AR104" s="1708"/>
      <c r="AS104" s="1708"/>
      <c r="AT104" s="1708"/>
      <c r="AU104" s="1708"/>
      <c r="AV104" s="1708"/>
      <c r="AW104" s="1708"/>
      <c r="AX104" s="1708"/>
      <c r="AY104" s="1708"/>
      <c r="AZ104" s="1708"/>
      <c r="BA104" s="1709"/>
      <c r="BB104" s="1403"/>
      <c r="BC104" s="1403"/>
      <c r="BD104" s="1404"/>
      <c r="BE104" s="577"/>
    </row>
    <row r="105" spans="1:61" ht="30" customHeight="1" x14ac:dyDescent="0.2">
      <c r="A105" s="578"/>
      <c r="B105" s="580"/>
      <c r="C105" s="1381" t="s">
        <v>139</v>
      </c>
      <c r="D105" s="1381"/>
      <c r="E105" s="1381"/>
      <c r="F105" s="1381"/>
      <c r="G105" s="1381"/>
      <c r="H105" s="1382"/>
      <c r="I105" s="1344"/>
      <c r="J105" s="1345"/>
      <c r="K105" s="1543"/>
      <c r="L105" s="1672" t="s">
        <v>751</v>
      </c>
      <c r="M105" s="1673"/>
      <c r="N105" s="1673"/>
      <c r="O105" s="1673"/>
      <c r="P105" s="1673"/>
      <c r="Q105" s="1674"/>
      <c r="R105" s="1642"/>
      <c r="S105" s="1643"/>
      <c r="T105" s="1643"/>
      <c r="U105" s="1643"/>
      <c r="V105" s="1643"/>
      <c r="W105" s="1643"/>
      <c r="X105" s="1643"/>
      <c r="Y105" s="1643"/>
      <c r="Z105" s="1644"/>
      <c r="AA105" s="1399" t="s">
        <v>418</v>
      </c>
      <c r="AB105" s="1399"/>
      <c r="AC105" s="1399"/>
      <c r="AD105" s="1399"/>
      <c r="AE105" s="1399"/>
      <c r="AF105" s="1399"/>
      <c r="AG105" s="1399"/>
      <c r="AH105" s="1399"/>
      <c r="AI105" s="1399"/>
      <c r="AJ105" s="1399"/>
      <c r="AK105" s="1399"/>
      <c r="AL105" s="1399"/>
      <c r="AM105" s="1406" t="s">
        <v>735</v>
      </c>
      <c r="AN105" s="1407"/>
      <c r="AO105" s="1407"/>
      <c r="AP105" s="1407"/>
      <c r="AQ105" s="1407"/>
      <c r="AR105" s="1407"/>
      <c r="AS105" s="1407"/>
      <c r="AT105" s="1407"/>
      <c r="AU105" s="1407"/>
      <c r="AV105" s="1407"/>
      <c r="AW105" s="1407"/>
      <c r="AX105" s="1407"/>
      <c r="AY105" s="1407"/>
      <c r="AZ105" s="1407"/>
      <c r="BA105" s="1596"/>
      <c r="BB105" s="1577"/>
      <c r="BC105" s="1577"/>
      <c r="BD105" s="1578"/>
      <c r="BE105" s="577"/>
    </row>
    <row r="106" spans="1:61" ht="30" customHeight="1" x14ac:dyDescent="0.2">
      <c r="A106" s="578"/>
      <c r="B106" s="580"/>
      <c r="C106" s="1381"/>
      <c r="D106" s="1381"/>
      <c r="E106" s="1381"/>
      <c r="F106" s="1381"/>
      <c r="G106" s="1381"/>
      <c r="H106" s="1382"/>
      <c r="I106" s="1344"/>
      <c r="J106" s="1345"/>
      <c r="K106" s="1543"/>
      <c r="L106" s="1672"/>
      <c r="M106" s="1673"/>
      <c r="N106" s="1673"/>
      <c r="O106" s="1673"/>
      <c r="P106" s="1673"/>
      <c r="Q106" s="1674"/>
      <c r="R106" s="1642"/>
      <c r="S106" s="1643"/>
      <c r="T106" s="1643"/>
      <c r="U106" s="1643"/>
      <c r="V106" s="1643"/>
      <c r="W106" s="1643"/>
      <c r="X106" s="1643"/>
      <c r="Y106" s="1643"/>
      <c r="Z106" s="1644"/>
      <c r="AA106" s="1356" t="s">
        <v>419</v>
      </c>
      <c r="AB106" s="1357"/>
      <c r="AC106" s="1357"/>
      <c r="AD106" s="1357"/>
      <c r="AE106" s="1357"/>
      <c r="AF106" s="1357"/>
      <c r="AG106" s="1357"/>
      <c r="AH106" s="1357"/>
      <c r="AI106" s="1357"/>
      <c r="AJ106" s="1357"/>
      <c r="AK106" s="1357"/>
      <c r="AL106" s="1358"/>
      <c r="AM106" s="1319" t="s">
        <v>735</v>
      </c>
      <c r="AN106" s="1320"/>
      <c r="AO106" s="1320"/>
      <c r="AP106" s="1320"/>
      <c r="AQ106" s="1320"/>
      <c r="AR106" s="1320"/>
      <c r="AS106" s="1320"/>
      <c r="AT106" s="1320"/>
      <c r="AU106" s="1320"/>
      <c r="AV106" s="1320"/>
      <c r="AW106" s="1320"/>
      <c r="AX106" s="1320"/>
      <c r="AY106" s="1320"/>
      <c r="AZ106" s="1320"/>
      <c r="BA106" s="1352"/>
      <c r="BB106" s="1360"/>
      <c r="BC106" s="1360"/>
      <c r="BD106" s="1361"/>
      <c r="BE106" s="577"/>
    </row>
    <row r="107" spans="1:61" ht="27" customHeight="1" x14ac:dyDescent="0.2">
      <c r="A107" s="578"/>
      <c r="B107" s="580"/>
      <c r="C107" s="1381"/>
      <c r="D107" s="1381"/>
      <c r="E107" s="1381"/>
      <c r="F107" s="1381"/>
      <c r="G107" s="1381"/>
      <c r="H107" s="1382"/>
      <c r="I107" s="1344"/>
      <c r="J107" s="1345"/>
      <c r="K107" s="1543"/>
      <c r="L107" s="1672"/>
      <c r="M107" s="1673"/>
      <c r="N107" s="1673"/>
      <c r="O107" s="1673"/>
      <c r="P107" s="1673"/>
      <c r="Q107" s="1674"/>
      <c r="R107" s="1642"/>
      <c r="S107" s="1643"/>
      <c r="T107" s="1643"/>
      <c r="U107" s="1643"/>
      <c r="V107" s="1643"/>
      <c r="W107" s="1643"/>
      <c r="X107" s="1643"/>
      <c r="Y107" s="1643"/>
      <c r="Z107" s="1644"/>
      <c r="AA107" s="1399" t="s">
        <v>640</v>
      </c>
      <c r="AB107" s="1399"/>
      <c r="AC107" s="1399"/>
      <c r="AD107" s="1399"/>
      <c r="AE107" s="1399"/>
      <c r="AF107" s="1399"/>
      <c r="AG107" s="1399"/>
      <c r="AH107" s="1399"/>
      <c r="AI107" s="1399"/>
      <c r="AJ107" s="1399"/>
      <c r="AK107" s="1399"/>
      <c r="AL107" s="1399"/>
      <c r="AM107" s="1406" t="s">
        <v>745</v>
      </c>
      <c r="AN107" s="1407"/>
      <c r="AO107" s="1407"/>
      <c r="AP107" s="1407"/>
      <c r="AQ107" s="1407"/>
      <c r="AR107" s="1407"/>
      <c r="AS107" s="1407"/>
      <c r="AT107" s="1407"/>
      <c r="AU107" s="1407"/>
      <c r="AV107" s="1407"/>
      <c r="AW107" s="1407"/>
      <c r="AX107" s="1407"/>
      <c r="AY107" s="1407"/>
      <c r="AZ107" s="1407"/>
      <c r="BA107" s="1596"/>
      <c r="BB107" s="1360"/>
      <c r="BC107" s="1360"/>
      <c r="BD107" s="1361"/>
      <c r="BE107" s="577"/>
    </row>
    <row r="108" spans="1:61" ht="30" customHeight="1" x14ac:dyDescent="0.2">
      <c r="A108" s="578"/>
      <c r="B108" s="580"/>
      <c r="C108" s="1381"/>
      <c r="D108" s="1381"/>
      <c r="E108" s="1381"/>
      <c r="F108" s="1381"/>
      <c r="G108" s="1381"/>
      <c r="H108" s="1382"/>
      <c r="I108" s="1344"/>
      <c r="J108" s="1345"/>
      <c r="K108" s="1543"/>
      <c r="L108" s="1672"/>
      <c r="M108" s="1673"/>
      <c r="N108" s="1673"/>
      <c r="O108" s="1673"/>
      <c r="P108" s="1673"/>
      <c r="Q108" s="1674"/>
      <c r="R108" s="1642"/>
      <c r="S108" s="1643"/>
      <c r="T108" s="1643"/>
      <c r="U108" s="1643"/>
      <c r="V108" s="1643"/>
      <c r="W108" s="1643"/>
      <c r="X108" s="1643"/>
      <c r="Y108" s="1643"/>
      <c r="Z108" s="1644"/>
      <c r="AA108" s="1359" t="s">
        <v>3</v>
      </c>
      <c r="AB108" s="1359"/>
      <c r="AC108" s="1359"/>
      <c r="AD108" s="1359"/>
      <c r="AE108" s="1359"/>
      <c r="AF108" s="1359"/>
      <c r="AG108" s="1359"/>
      <c r="AH108" s="1359"/>
      <c r="AI108" s="1359"/>
      <c r="AJ108" s="1359"/>
      <c r="AK108" s="1359"/>
      <c r="AL108" s="1359"/>
      <c r="AM108" s="1332" t="s">
        <v>741</v>
      </c>
      <c r="AN108" s="1333"/>
      <c r="AO108" s="1333"/>
      <c r="AP108" s="1333"/>
      <c r="AQ108" s="1333"/>
      <c r="AR108" s="1333"/>
      <c r="AS108" s="1333"/>
      <c r="AT108" s="1333"/>
      <c r="AU108" s="1333"/>
      <c r="AV108" s="1333"/>
      <c r="AW108" s="1333"/>
      <c r="AX108" s="1333"/>
      <c r="AY108" s="1333"/>
      <c r="AZ108" s="1333"/>
      <c r="BA108" s="1334"/>
      <c r="BB108" s="1360"/>
      <c r="BC108" s="1360"/>
      <c r="BD108" s="1361"/>
      <c r="BE108" s="577"/>
    </row>
    <row r="109" spans="1:61" ht="30" customHeight="1" x14ac:dyDescent="0.2">
      <c r="A109" s="578"/>
      <c r="B109" s="580"/>
      <c r="C109" s="1381"/>
      <c r="D109" s="1381"/>
      <c r="E109" s="1381"/>
      <c r="F109" s="1381"/>
      <c r="G109" s="1381"/>
      <c r="H109" s="1382"/>
      <c r="I109" s="1344"/>
      <c r="J109" s="1345"/>
      <c r="K109" s="1543"/>
      <c r="L109" s="1672"/>
      <c r="M109" s="1673"/>
      <c r="N109" s="1673"/>
      <c r="O109" s="1673"/>
      <c r="P109" s="1673"/>
      <c r="Q109" s="1674"/>
      <c r="R109" s="1642"/>
      <c r="S109" s="1643"/>
      <c r="T109" s="1643"/>
      <c r="U109" s="1643"/>
      <c r="V109" s="1643"/>
      <c r="W109" s="1643"/>
      <c r="X109" s="1643"/>
      <c r="Y109" s="1643"/>
      <c r="Z109" s="1644"/>
      <c r="AA109" s="1359" t="s">
        <v>423</v>
      </c>
      <c r="AB109" s="1359"/>
      <c r="AC109" s="1359"/>
      <c r="AD109" s="1359"/>
      <c r="AE109" s="1359"/>
      <c r="AF109" s="1359"/>
      <c r="AG109" s="1359"/>
      <c r="AH109" s="1359"/>
      <c r="AI109" s="1359"/>
      <c r="AJ109" s="1359"/>
      <c r="AK109" s="1359"/>
      <c r="AL109" s="1359"/>
      <c r="AM109" s="1319" t="s">
        <v>50</v>
      </c>
      <c r="AN109" s="1320"/>
      <c r="AO109" s="1320"/>
      <c r="AP109" s="1320"/>
      <c r="AQ109" s="1320"/>
      <c r="AR109" s="1320"/>
      <c r="AS109" s="1320"/>
      <c r="AT109" s="1320"/>
      <c r="AU109" s="1320"/>
      <c r="AV109" s="1320"/>
      <c r="AW109" s="1320"/>
      <c r="AX109" s="1320"/>
      <c r="AY109" s="1320"/>
      <c r="AZ109" s="1320"/>
      <c r="BA109" s="1352"/>
      <c r="BB109" s="1360"/>
      <c r="BC109" s="1360"/>
      <c r="BD109" s="1361"/>
      <c r="BE109" s="577"/>
    </row>
    <row r="110" spans="1:61" ht="30" customHeight="1" x14ac:dyDescent="0.2">
      <c r="A110" s="578"/>
      <c r="B110" s="580"/>
      <c r="C110" s="1381"/>
      <c r="D110" s="1381"/>
      <c r="E110" s="1381"/>
      <c r="F110" s="1381"/>
      <c r="G110" s="1381"/>
      <c r="H110" s="1382"/>
      <c r="I110" s="1344" t="s">
        <v>286</v>
      </c>
      <c r="J110" s="1405"/>
      <c r="K110" s="1366"/>
      <c r="L110" s="1672"/>
      <c r="M110" s="1673"/>
      <c r="N110" s="1673"/>
      <c r="O110" s="1673"/>
      <c r="P110" s="1673"/>
      <c r="Q110" s="1674"/>
      <c r="R110" s="1642"/>
      <c r="S110" s="1643"/>
      <c r="T110" s="1643"/>
      <c r="U110" s="1643"/>
      <c r="V110" s="1643"/>
      <c r="W110" s="1643"/>
      <c r="X110" s="1643"/>
      <c r="Y110" s="1643"/>
      <c r="Z110" s="1644"/>
      <c r="AA110" s="1359" t="s">
        <v>424</v>
      </c>
      <c r="AB110" s="1359"/>
      <c r="AC110" s="1359"/>
      <c r="AD110" s="1359"/>
      <c r="AE110" s="1359"/>
      <c r="AF110" s="1359"/>
      <c r="AG110" s="1359"/>
      <c r="AH110" s="1359"/>
      <c r="AI110" s="1359"/>
      <c r="AJ110" s="1359"/>
      <c r="AK110" s="1359"/>
      <c r="AL110" s="1359"/>
      <c r="AM110" s="1319" t="s">
        <v>745</v>
      </c>
      <c r="AN110" s="1320"/>
      <c r="AO110" s="1320"/>
      <c r="AP110" s="1320"/>
      <c r="AQ110" s="1320"/>
      <c r="AR110" s="1320"/>
      <c r="AS110" s="1320"/>
      <c r="AT110" s="1320"/>
      <c r="AU110" s="1320"/>
      <c r="AV110" s="1320"/>
      <c r="AW110" s="1320"/>
      <c r="AX110" s="1320"/>
      <c r="AY110" s="1320"/>
      <c r="AZ110" s="1320"/>
      <c r="BA110" s="1352"/>
      <c r="BB110" s="1360"/>
      <c r="BC110" s="1360"/>
      <c r="BD110" s="1361"/>
      <c r="BE110" s="577"/>
    </row>
    <row r="111" spans="1:61" ht="30" customHeight="1" x14ac:dyDescent="0.2">
      <c r="A111" s="578"/>
      <c r="B111" s="580"/>
      <c r="C111" s="1381"/>
      <c r="D111" s="1381"/>
      <c r="E111" s="1381"/>
      <c r="F111" s="1381"/>
      <c r="G111" s="1381"/>
      <c r="H111" s="1382"/>
      <c r="I111" s="1344"/>
      <c r="J111" s="1365"/>
      <c r="K111" s="1366"/>
      <c r="L111" s="1672"/>
      <c r="M111" s="1673"/>
      <c r="N111" s="1673"/>
      <c r="O111" s="1673"/>
      <c r="P111" s="1673"/>
      <c r="Q111" s="1674"/>
      <c r="R111" s="1642"/>
      <c r="S111" s="1643"/>
      <c r="T111" s="1643"/>
      <c r="U111" s="1643"/>
      <c r="V111" s="1643"/>
      <c r="W111" s="1643"/>
      <c r="X111" s="1643"/>
      <c r="Y111" s="1643"/>
      <c r="Z111" s="1644"/>
      <c r="AA111" s="1359" t="s">
        <v>10</v>
      </c>
      <c r="AB111" s="1359"/>
      <c r="AC111" s="1359"/>
      <c r="AD111" s="1359"/>
      <c r="AE111" s="1359"/>
      <c r="AF111" s="1359"/>
      <c r="AG111" s="1359"/>
      <c r="AH111" s="1359"/>
      <c r="AI111" s="1359"/>
      <c r="AJ111" s="1359"/>
      <c r="AK111" s="1359"/>
      <c r="AL111" s="1359"/>
      <c r="AM111" s="1319" t="s">
        <v>50</v>
      </c>
      <c r="AN111" s="1320"/>
      <c r="AO111" s="1320"/>
      <c r="AP111" s="1320"/>
      <c r="AQ111" s="1320"/>
      <c r="AR111" s="1320"/>
      <c r="AS111" s="1320"/>
      <c r="AT111" s="1320"/>
      <c r="AU111" s="1320"/>
      <c r="AV111" s="1320"/>
      <c r="AW111" s="1320"/>
      <c r="AX111" s="1320"/>
      <c r="AY111" s="1320"/>
      <c r="AZ111" s="1320"/>
      <c r="BA111" s="1352"/>
      <c r="BB111" s="1319"/>
      <c r="BC111" s="1320"/>
      <c r="BD111" s="1321"/>
      <c r="BE111" s="577"/>
    </row>
    <row r="112" spans="1:61" ht="30" customHeight="1" x14ac:dyDescent="0.2">
      <c r="A112" s="578"/>
      <c r="B112" s="580"/>
      <c r="C112" s="1381"/>
      <c r="D112" s="1381"/>
      <c r="E112" s="1381"/>
      <c r="F112" s="1381"/>
      <c r="G112" s="1381"/>
      <c r="H112" s="1382"/>
      <c r="I112" s="1651" t="s">
        <v>554</v>
      </c>
      <c r="J112" s="1652"/>
      <c r="K112" s="1653"/>
      <c r="L112" s="1672"/>
      <c r="M112" s="1673"/>
      <c r="N112" s="1673"/>
      <c r="O112" s="1673"/>
      <c r="P112" s="1673"/>
      <c r="Q112" s="1674"/>
      <c r="R112" s="1642"/>
      <c r="S112" s="1643"/>
      <c r="T112" s="1643"/>
      <c r="U112" s="1643"/>
      <c r="V112" s="1643"/>
      <c r="W112" s="1643"/>
      <c r="X112" s="1643"/>
      <c r="Y112" s="1643"/>
      <c r="Z112" s="1644"/>
      <c r="AA112" s="1356" t="s">
        <v>789</v>
      </c>
      <c r="AB112" s="1357"/>
      <c r="AC112" s="1357"/>
      <c r="AD112" s="1357"/>
      <c r="AE112" s="1357"/>
      <c r="AF112" s="1357"/>
      <c r="AG112" s="1357"/>
      <c r="AH112" s="1357"/>
      <c r="AI112" s="1357"/>
      <c r="AJ112" s="1357"/>
      <c r="AK112" s="1357"/>
      <c r="AL112" s="1358"/>
      <c r="AM112" s="1319" t="s">
        <v>750</v>
      </c>
      <c r="AN112" s="1320"/>
      <c r="AO112" s="1320"/>
      <c r="AP112" s="1320"/>
      <c r="AQ112" s="1320"/>
      <c r="AR112" s="1320"/>
      <c r="AS112" s="1320"/>
      <c r="AT112" s="1320"/>
      <c r="AU112" s="1320"/>
      <c r="AV112" s="1320"/>
      <c r="AW112" s="1320"/>
      <c r="AX112" s="1320"/>
      <c r="AY112" s="1320"/>
      <c r="AZ112" s="1320"/>
      <c r="BA112" s="1352"/>
      <c r="BB112" s="1362"/>
      <c r="BC112" s="1434"/>
      <c r="BD112" s="1436"/>
      <c r="BE112" s="577"/>
    </row>
    <row r="113" spans="1:85" ht="30" customHeight="1" x14ac:dyDescent="0.2">
      <c r="A113" s="578"/>
      <c r="B113" s="580"/>
      <c r="C113" s="1381"/>
      <c r="D113" s="1381"/>
      <c r="E113" s="1381"/>
      <c r="F113" s="1381"/>
      <c r="G113" s="1381"/>
      <c r="H113" s="1382"/>
      <c r="I113" s="1651"/>
      <c r="J113" s="1652"/>
      <c r="K113" s="1653"/>
      <c r="L113" s="1672"/>
      <c r="M113" s="1673"/>
      <c r="N113" s="1673"/>
      <c r="O113" s="1673"/>
      <c r="P113" s="1673"/>
      <c r="Q113" s="1674"/>
      <c r="R113" s="1642"/>
      <c r="S113" s="1643"/>
      <c r="T113" s="1643"/>
      <c r="U113" s="1643"/>
      <c r="V113" s="1643"/>
      <c r="W113" s="1643"/>
      <c r="X113" s="1643"/>
      <c r="Y113" s="1643"/>
      <c r="Z113" s="1644"/>
      <c r="AA113" s="1356" t="s">
        <v>17</v>
      </c>
      <c r="AB113" s="1357"/>
      <c r="AC113" s="1357"/>
      <c r="AD113" s="1357"/>
      <c r="AE113" s="1357"/>
      <c r="AF113" s="1357"/>
      <c r="AG113" s="1357"/>
      <c r="AH113" s="1357"/>
      <c r="AI113" s="1357"/>
      <c r="AJ113" s="1357"/>
      <c r="AK113" s="1357"/>
      <c r="AL113" s="1358"/>
      <c r="AM113" s="1319" t="s">
        <v>745</v>
      </c>
      <c r="AN113" s="1320"/>
      <c r="AO113" s="1320"/>
      <c r="AP113" s="1320"/>
      <c r="AQ113" s="1320"/>
      <c r="AR113" s="1320"/>
      <c r="AS113" s="1320"/>
      <c r="AT113" s="1320"/>
      <c r="AU113" s="1320"/>
      <c r="AV113" s="1320"/>
      <c r="AW113" s="1320"/>
      <c r="AX113" s="1320"/>
      <c r="AY113" s="1320"/>
      <c r="AZ113" s="1320"/>
      <c r="BA113" s="1352"/>
      <c r="BB113" s="1362"/>
      <c r="BC113" s="1434"/>
      <c r="BD113" s="1436"/>
      <c r="BE113" s="577"/>
      <c r="BG113" s="1710" t="s">
        <v>749</v>
      </c>
      <c r="BH113" s="1710"/>
      <c r="BI113" s="1710"/>
      <c r="BJ113" s="1710"/>
      <c r="BK113" s="1710"/>
      <c r="BL113" s="1710"/>
      <c r="BM113" s="1710"/>
      <c r="BN113" s="1710"/>
      <c r="BO113" s="1710"/>
      <c r="BP113" s="1710"/>
      <c r="BQ113" s="1710"/>
      <c r="BR113" s="1710"/>
      <c r="BS113" s="1420"/>
      <c r="BT113" s="1420"/>
      <c r="BU113" s="1420"/>
      <c r="BV113" s="1420"/>
      <c r="BW113" s="1420"/>
      <c r="BX113" s="1420"/>
      <c r="BY113" s="1420"/>
      <c r="BZ113" s="1420"/>
      <c r="CA113" s="1420"/>
      <c r="CB113" s="1420"/>
      <c r="CC113" s="1420"/>
      <c r="CD113" s="1420"/>
      <c r="CE113" s="1420"/>
      <c r="CF113" s="1420"/>
      <c r="CG113" s="1420"/>
    </row>
    <row r="114" spans="1:85" ht="30" customHeight="1" x14ac:dyDescent="0.2">
      <c r="A114" s="578"/>
      <c r="B114" s="580"/>
      <c r="C114" s="1381"/>
      <c r="D114" s="1381"/>
      <c r="E114" s="1381"/>
      <c r="F114" s="1381"/>
      <c r="G114" s="1381"/>
      <c r="H114" s="1382"/>
      <c r="I114" s="1651"/>
      <c r="J114" s="1652"/>
      <c r="K114" s="1653"/>
      <c r="L114" s="1672"/>
      <c r="M114" s="1673"/>
      <c r="N114" s="1673"/>
      <c r="O114" s="1673"/>
      <c r="P114" s="1673"/>
      <c r="Q114" s="1674"/>
      <c r="R114" s="1642"/>
      <c r="S114" s="1643"/>
      <c r="T114" s="1643"/>
      <c r="U114" s="1643"/>
      <c r="V114" s="1643"/>
      <c r="W114" s="1643"/>
      <c r="X114" s="1643"/>
      <c r="Y114" s="1643"/>
      <c r="Z114" s="1644"/>
      <c r="AA114" s="1399" t="s">
        <v>14</v>
      </c>
      <c r="AB114" s="1399"/>
      <c r="AC114" s="1399"/>
      <c r="AD114" s="1399"/>
      <c r="AE114" s="1399"/>
      <c r="AF114" s="1399"/>
      <c r="AG114" s="1399"/>
      <c r="AH114" s="1399"/>
      <c r="AI114" s="1399"/>
      <c r="AJ114" s="1399"/>
      <c r="AK114" s="1399"/>
      <c r="AL114" s="1399"/>
      <c r="AM114" s="1344" t="s">
        <v>748</v>
      </c>
      <c r="AN114" s="1345"/>
      <c r="AO114" s="1345"/>
      <c r="AP114" s="1345"/>
      <c r="AQ114" s="1345"/>
      <c r="AR114" s="1345"/>
      <c r="AS114" s="1345"/>
      <c r="AT114" s="1345"/>
      <c r="AU114" s="1345"/>
      <c r="AV114" s="1345"/>
      <c r="AW114" s="1345"/>
      <c r="AX114" s="1345"/>
      <c r="AY114" s="1345"/>
      <c r="AZ114" s="1345"/>
      <c r="BA114" s="1543"/>
      <c r="BB114" s="1360"/>
      <c r="BC114" s="1360"/>
      <c r="BD114" s="1361"/>
      <c r="BE114" s="577"/>
      <c r="BG114" s="1326"/>
      <c r="BH114" s="1326"/>
      <c r="BI114" s="1326"/>
      <c r="BJ114" s="1326"/>
      <c r="BK114" s="1326"/>
      <c r="BL114" s="1326"/>
      <c r="BM114" s="1326"/>
      <c r="BN114" s="1326"/>
      <c r="BO114" s="1326"/>
      <c r="BP114" s="1326"/>
      <c r="BQ114" s="1326"/>
      <c r="BR114" s="1326"/>
      <c r="BS114" s="1420"/>
      <c r="BT114" s="1420"/>
      <c r="BU114" s="1420"/>
      <c r="BV114" s="1420"/>
      <c r="BW114" s="1420"/>
      <c r="BX114" s="1420"/>
      <c r="BY114" s="1420"/>
      <c r="BZ114" s="1420"/>
      <c r="CA114" s="1420"/>
      <c r="CB114" s="1420"/>
      <c r="CC114" s="1420"/>
      <c r="CD114" s="1420"/>
      <c r="CE114" s="1420"/>
      <c r="CF114" s="1420"/>
      <c r="CG114" s="1420"/>
    </row>
    <row r="115" spans="1:85" ht="30" customHeight="1" x14ac:dyDescent="0.2">
      <c r="A115" s="578"/>
      <c r="B115" s="580"/>
      <c r="C115" s="1381"/>
      <c r="D115" s="1381"/>
      <c r="E115" s="1381"/>
      <c r="F115" s="1381"/>
      <c r="G115" s="1381"/>
      <c r="H115" s="1382"/>
      <c r="I115" s="1651"/>
      <c r="J115" s="1652"/>
      <c r="K115" s="1653"/>
      <c r="L115" s="1672"/>
      <c r="M115" s="1673"/>
      <c r="N115" s="1673"/>
      <c r="O115" s="1673"/>
      <c r="P115" s="1673"/>
      <c r="Q115" s="1674"/>
      <c r="R115" s="1642"/>
      <c r="S115" s="1643"/>
      <c r="T115" s="1643"/>
      <c r="U115" s="1643"/>
      <c r="V115" s="1643"/>
      <c r="W115" s="1643"/>
      <c r="X115" s="1643"/>
      <c r="Y115" s="1643"/>
      <c r="Z115" s="1644"/>
      <c r="AA115" s="1359" t="s">
        <v>427</v>
      </c>
      <c r="AB115" s="1359"/>
      <c r="AC115" s="1359"/>
      <c r="AD115" s="1359"/>
      <c r="AE115" s="1359"/>
      <c r="AF115" s="1359"/>
      <c r="AG115" s="1359"/>
      <c r="AH115" s="1359"/>
      <c r="AI115" s="1359"/>
      <c r="AJ115" s="1359"/>
      <c r="AK115" s="1359"/>
      <c r="AL115" s="1359"/>
      <c r="AM115" s="1319" t="s">
        <v>747</v>
      </c>
      <c r="AN115" s="1320"/>
      <c r="AO115" s="1320"/>
      <c r="AP115" s="1320"/>
      <c r="AQ115" s="1320"/>
      <c r="AR115" s="1320"/>
      <c r="AS115" s="1320"/>
      <c r="AT115" s="1320"/>
      <c r="AU115" s="1320"/>
      <c r="AV115" s="1320"/>
      <c r="AW115" s="1320"/>
      <c r="AX115" s="1320"/>
      <c r="AY115" s="1320"/>
      <c r="AZ115" s="1320"/>
      <c r="BA115" s="1352"/>
      <c r="BB115" s="1319"/>
      <c r="BC115" s="1320"/>
      <c r="BD115" s="1321"/>
      <c r="BE115" s="577"/>
      <c r="BG115" s="597"/>
      <c r="BH115" s="597"/>
      <c r="BI115" s="597"/>
      <c r="BJ115" s="597"/>
      <c r="BK115" s="597"/>
      <c r="BL115" s="597"/>
      <c r="BM115" s="597"/>
      <c r="BN115" s="597"/>
      <c r="BO115" s="597"/>
      <c r="BP115" s="597"/>
      <c r="BQ115" s="597"/>
      <c r="BR115" s="597"/>
      <c r="BS115" s="591"/>
      <c r="BT115" s="591"/>
      <c r="BU115" s="591"/>
      <c r="BV115" s="591"/>
      <c r="BW115" s="591"/>
      <c r="BX115" s="591"/>
      <c r="BY115" s="591"/>
      <c r="BZ115" s="591"/>
      <c r="CA115" s="591"/>
      <c r="CB115" s="591"/>
      <c r="CC115" s="591"/>
      <c r="CD115" s="591"/>
      <c r="CE115" s="591"/>
      <c r="CF115" s="591"/>
      <c r="CG115" s="591"/>
    </row>
    <row r="116" spans="1:85" ht="30" customHeight="1" x14ac:dyDescent="0.2">
      <c r="A116" s="578"/>
      <c r="B116" s="580"/>
      <c r="C116" s="1381"/>
      <c r="D116" s="1381"/>
      <c r="E116" s="1381"/>
      <c r="F116" s="1381"/>
      <c r="G116" s="1381"/>
      <c r="H116" s="1382"/>
      <c r="I116" s="1651"/>
      <c r="J116" s="1652"/>
      <c r="K116" s="1653"/>
      <c r="L116" s="1672"/>
      <c r="M116" s="1673"/>
      <c r="N116" s="1673"/>
      <c r="O116" s="1673"/>
      <c r="P116" s="1673"/>
      <c r="Q116" s="1674"/>
      <c r="R116" s="1642"/>
      <c r="S116" s="1643"/>
      <c r="T116" s="1643"/>
      <c r="U116" s="1643"/>
      <c r="V116" s="1643"/>
      <c r="W116" s="1643"/>
      <c r="X116" s="1643"/>
      <c r="Y116" s="1643"/>
      <c r="Z116" s="1644"/>
      <c r="AA116" s="1356" t="s">
        <v>788</v>
      </c>
      <c r="AB116" s="1357"/>
      <c r="AC116" s="1357"/>
      <c r="AD116" s="1357"/>
      <c r="AE116" s="1357"/>
      <c r="AF116" s="1357"/>
      <c r="AG116" s="1357"/>
      <c r="AH116" s="1357"/>
      <c r="AI116" s="1357"/>
      <c r="AJ116" s="1357"/>
      <c r="AK116" s="1357"/>
      <c r="AL116" s="1358"/>
      <c r="AM116" s="1406" t="s">
        <v>439</v>
      </c>
      <c r="AN116" s="1407"/>
      <c r="AO116" s="1407"/>
      <c r="AP116" s="1407"/>
      <c r="AQ116" s="1407"/>
      <c r="AR116" s="1407"/>
      <c r="AS116" s="1407"/>
      <c r="AT116" s="1407"/>
      <c r="AU116" s="1407"/>
      <c r="AV116" s="1407"/>
      <c r="AW116" s="1407"/>
      <c r="AX116" s="1407"/>
      <c r="AY116" s="1407"/>
      <c r="AZ116" s="1407"/>
      <c r="BA116" s="1596"/>
      <c r="BB116" s="1362"/>
      <c r="BC116" s="1363"/>
      <c r="BD116" s="1364"/>
      <c r="BE116" s="577"/>
    </row>
    <row r="117" spans="1:85" ht="30" customHeight="1" x14ac:dyDescent="0.2">
      <c r="A117" s="578"/>
      <c r="B117" s="580"/>
      <c r="C117" s="1705"/>
      <c r="D117" s="1705"/>
      <c r="E117" s="1705"/>
      <c r="F117" s="1705"/>
      <c r="G117" s="1705"/>
      <c r="H117" s="1706"/>
      <c r="I117" s="1654"/>
      <c r="J117" s="1655"/>
      <c r="K117" s="1656"/>
      <c r="L117" s="1707"/>
      <c r="M117" s="1705"/>
      <c r="N117" s="1705"/>
      <c r="O117" s="1705"/>
      <c r="P117" s="1705"/>
      <c r="Q117" s="1706"/>
      <c r="R117" s="1645"/>
      <c r="S117" s="1646"/>
      <c r="T117" s="1646"/>
      <c r="U117" s="1646"/>
      <c r="V117" s="1646"/>
      <c r="W117" s="1646"/>
      <c r="X117" s="1646"/>
      <c r="Y117" s="1646"/>
      <c r="Z117" s="1647"/>
      <c r="AA117" s="1331" t="s">
        <v>565</v>
      </c>
      <c r="AB117" s="1323"/>
      <c r="AC117" s="1323"/>
      <c r="AD117" s="1323"/>
      <c r="AE117" s="1323"/>
      <c r="AF117" s="1323"/>
      <c r="AG117" s="1323"/>
      <c r="AH117" s="1323"/>
      <c r="AI117" s="1323"/>
      <c r="AJ117" s="1323"/>
      <c r="AK117" s="1323"/>
      <c r="AL117" s="1324"/>
      <c r="AM117" s="1332" t="s">
        <v>737</v>
      </c>
      <c r="AN117" s="1333"/>
      <c r="AO117" s="1333"/>
      <c r="AP117" s="1333"/>
      <c r="AQ117" s="1333"/>
      <c r="AR117" s="1333"/>
      <c r="AS117" s="1333"/>
      <c r="AT117" s="1333"/>
      <c r="AU117" s="1333"/>
      <c r="AV117" s="1333"/>
      <c r="AW117" s="1333"/>
      <c r="AX117" s="1333"/>
      <c r="AY117" s="1333"/>
      <c r="AZ117" s="1333"/>
      <c r="BA117" s="1334"/>
      <c r="BB117" s="1362"/>
      <c r="BC117" s="1434"/>
      <c r="BD117" s="1436"/>
      <c r="BE117" s="577"/>
    </row>
    <row r="118" spans="1:85" ht="27.75" customHeight="1" x14ac:dyDescent="0.2">
      <c r="A118" s="578"/>
      <c r="B118" s="580"/>
      <c r="C118" s="901"/>
      <c r="D118" s="897"/>
      <c r="E118" s="897"/>
      <c r="F118" s="897"/>
      <c r="G118" s="897"/>
      <c r="H118" s="897"/>
      <c r="I118" s="897"/>
      <c r="J118" s="897"/>
      <c r="K118" s="897"/>
      <c r="L118" s="897"/>
      <c r="M118" s="897"/>
      <c r="N118" s="897"/>
      <c r="O118" s="897"/>
      <c r="P118" s="897"/>
      <c r="Q118" s="898"/>
      <c r="R118" s="1356" t="s">
        <v>595</v>
      </c>
      <c r="S118" s="1357"/>
      <c r="T118" s="1357"/>
      <c r="U118" s="1357"/>
      <c r="V118" s="1357"/>
      <c r="W118" s="1357"/>
      <c r="X118" s="1357"/>
      <c r="Y118" s="1357"/>
      <c r="Z118" s="1357"/>
      <c r="AA118" s="1357"/>
      <c r="AB118" s="1357"/>
      <c r="AC118" s="1357"/>
      <c r="AD118" s="1357"/>
      <c r="AE118" s="1357"/>
      <c r="AF118" s="1357"/>
      <c r="AG118" s="1357"/>
      <c r="AH118" s="1357"/>
      <c r="AI118" s="1357"/>
      <c r="AJ118" s="1357"/>
      <c r="AK118" s="1357"/>
      <c r="AL118" s="1358"/>
      <c r="AM118" s="1319" t="s">
        <v>594</v>
      </c>
      <c r="AN118" s="1320"/>
      <c r="AO118" s="1320"/>
      <c r="AP118" s="1320"/>
      <c r="AQ118" s="1320"/>
      <c r="AR118" s="1320"/>
      <c r="AS118" s="1320"/>
      <c r="AT118" s="1320"/>
      <c r="AU118" s="1320"/>
      <c r="AV118" s="1320"/>
      <c r="AW118" s="1320"/>
      <c r="AX118" s="1320"/>
      <c r="AY118" s="1320"/>
      <c r="AZ118" s="1320"/>
      <c r="BA118" s="1352"/>
      <c r="BB118" s="1406"/>
      <c r="BC118" s="1407"/>
      <c r="BD118" s="1408"/>
      <c r="BE118" s="577"/>
      <c r="BI118" s="584"/>
    </row>
    <row r="119" spans="1:85" ht="27" customHeight="1" x14ac:dyDescent="0.2">
      <c r="A119" s="578"/>
      <c r="B119" s="580"/>
      <c r="C119" s="902"/>
      <c r="D119" s="617"/>
      <c r="E119" s="617"/>
      <c r="F119" s="617"/>
      <c r="G119" s="617"/>
      <c r="H119" s="617"/>
      <c r="I119" s="617"/>
      <c r="J119" s="617"/>
      <c r="K119" s="617"/>
      <c r="L119" s="617"/>
      <c r="M119" s="617"/>
      <c r="N119" s="617"/>
      <c r="O119" s="617"/>
      <c r="P119" s="617"/>
      <c r="Q119" s="875"/>
      <c r="R119" s="1356" t="s">
        <v>885</v>
      </c>
      <c r="S119" s="1357"/>
      <c r="T119" s="1357"/>
      <c r="U119" s="1357"/>
      <c r="V119" s="1357"/>
      <c r="W119" s="1357"/>
      <c r="X119" s="1357"/>
      <c r="Y119" s="1357"/>
      <c r="Z119" s="1357"/>
      <c r="AA119" s="1357"/>
      <c r="AB119" s="1357"/>
      <c r="AC119" s="1357"/>
      <c r="AD119" s="1357"/>
      <c r="AE119" s="1357"/>
      <c r="AF119" s="1357"/>
      <c r="AG119" s="1357"/>
      <c r="AH119" s="1357"/>
      <c r="AI119" s="1357"/>
      <c r="AJ119" s="1357"/>
      <c r="AK119" s="1357"/>
      <c r="AL119" s="1358"/>
      <c r="AM119" s="1774" t="s">
        <v>886</v>
      </c>
      <c r="AN119" s="1775"/>
      <c r="AO119" s="1775"/>
      <c r="AP119" s="1775"/>
      <c r="AQ119" s="1775"/>
      <c r="AR119" s="1775"/>
      <c r="AS119" s="1775"/>
      <c r="AT119" s="1775"/>
      <c r="AU119" s="1775"/>
      <c r="AV119" s="1775"/>
      <c r="AW119" s="1775"/>
      <c r="AX119" s="1775"/>
      <c r="AY119" s="1775"/>
      <c r="AZ119" s="1775"/>
      <c r="BA119" s="1776"/>
      <c r="BB119" s="1319"/>
      <c r="BC119" s="1320"/>
      <c r="BD119" s="1321"/>
      <c r="BE119" s="577"/>
      <c r="BI119" s="584"/>
    </row>
    <row r="120" spans="1:85" ht="30" customHeight="1" x14ac:dyDescent="0.2">
      <c r="A120" s="583"/>
      <c r="B120" s="580"/>
      <c r="C120" s="1323" t="s">
        <v>924</v>
      </c>
      <c r="D120" s="1323"/>
      <c r="E120" s="1323"/>
      <c r="F120" s="1323"/>
      <c r="G120" s="1323"/>
      <c r="H120" s="1323"/>
      <c r="I120" s="1323"/>
      <c r="J120" s="1323"/>
      <c r="K120" s="1323"/>
      <c r="L120" s="1323"/>
      <c r="M120" s="1323"/>
      <c r="N120" s="1323"/>
      <c r="O120" s="1323"/>
      <c r="P120" s="1323"/>
      <c r="Q120" s="1324"/>
      <c r="R120" s="1650" t="s">
        <v>925</v>
      </c>
      <c r="S120" s="1326"/>
      <c r="T120" s="1326"/>
      <c r="U120" s="1326"/>
      <c r="V120" s="1326"/>
      <c r="W120" s="1326"/>
      <c r="X120" s="1326"/>
      <c r="Y120" s="1326"/>
      <c r="Z120" s="1326"/>
      <c r="AA120" s="1326"/>
      <c r="AB120" s="1326"/>
      <c r="AC120" s="1326"/>
      <c r="AD120" s="1326"/>
      <c r="AE120" s="1326"/>
      <c r="AF120" s="1326"/>
      <c r="AG120" s="1326"/>
      <c r="AH120" s="1326"/>
      <c r="AI120" s="1326"/>
      <c r="AJ120" s="1326"/>
      <c r="AK120" s="1326"/>
      <c r="AL120" s="1327"/>
      <c r="AM120" s="1332" t="s">
        <v>594</v>
      </c>
      <c r="AN120" s="1333"/>
      <c r="AO120" s="1333"/>
      <c r="AP120" s="1333"/>
      <c r="AQ120" s="1333"/>
      <c r="AR120" s="1333"/>
      <c r="AS120" s="1333"/>
      <c r="AT120" s="1333"/>
      <c r="AU120" s="1333"/>
      <c r="AV120" s="1333"/>
      <c r="AW120" s="1333"/>
      <c r="AX120" s="1333"/>
      <c r="AY120" s="1333"/>
      <c r="AZ120" s="1333"/>
      <c r="BA120" s="1334"/>
      <c r="BB120" s="1332"/>
      <c r="BC120" s="1333"/>
      <c r="BD120" s="1335"/>
      <c r="BE120" s="577"/>
      <c r="BI120" s="584"/>
    </row>
    <row r="121" spans="1:85" ht="30" customHeight="1" x14ac:dyDescent="0.2">
      <c r="A121" s="583"/>
      <c r="B121" s="580"/>
      <c r="C121" s="1326"/>
      <c r="D121" s="1326"/>
      <c r="E121" s="1326"/>
      <c r="F121" s="1326"/>
      <c r="G121" s="1326"/>
      <c r="H121" s="1326"/>
      <c r="I121" s="1326"/>
      <c r="J121" s="1326"/>
      <c r="K121" s="1326"/>
      <c r="L121" s="1326"/>
      <c r="M121" s="1326"/>
      <c r="N121" s="1326"/>
      <c r="O121" s="1326"/>
      <c r="P121" s="1326"/>
      <c r="Q121" s="1327"/>
      <c r="R121" s="1336" t="s">
        <v>902</v>
      </c>
      <c r="S121" s="1337"/>
      <c r="T121" s="1337"/>
      <c r="U121" s="1337"/>
      <c r="V121" s="1337"/>
      <c r="W121" s="1337"/>
      <c r="X121" s="1337"/>
      <c r="Y121" s="1337"/>
      <c r="Z121" s="1337"/>
      <c r="AA121" s="1337"/>
      <c r="AB121" s="1337"/>
      <c r="AC121" s="1337"/>
      <c r="AD121" s="1337"/>
      <c r="AE121" s="1337"/>
      <c r="AF121" s="1337"/>
      <c r="AG121" s="1337"/>
      <c r="AH121" s="1337"/>
      <c r="AI121" s="1337"/>
      <c r="AJ121" s="1337"/>
      <c r="AK121" s="1337"/>
      <c r="AL121" s="1337"/>
      <c r="AM121" s="1338" t="s">
        <v>901</v>
      </c>
      <c r="AN121" s="1338"/>
      <c r="AO121" s="1338"/>
      <c r="AP121" s="1338"/>
      <c r="AQ121" s="1338"/>
      <c r="AR121" s="1338"/>
      <c r="AS121" s="1338"/>
      <c r="AT121" s="1338"/>
      <c r="AU121" s="1338"/>
      <c r="AV121" s="1338"/>
      <c r="AW121" s="1338"/>
      <c r="AX121" s="1338"/>
      <c r="AY121" s="1338"/>
      <c r="AZ121" s="1338"/>
      <c r="BA121" s="1338"/>
      <c r="BB121" s="894"/>
      <c r="BC121" s="895"/>
      <c r="BD121" s="896"/>
      <c r="BE121" s="577"/>
      <c r="BI121" s="584"/>
    </row>
    <row r="122" spans="1:85" ht="30" customHeight="1" x14ac:dyDescent="0.2">
      <c r="A122" s="583"/>
      <c r="B122" s="580"/>
      <c r="C122" s="1329"/>
      <c r="D122" s="1329"/>
      <c r="E122" s="1329"/>
      <c r="F122" s="1329"/>
      <c r="G122" s="1329"/>
      <c r="H122" s="1329"/>
      <c r="I122" s="1329"/>
      <c r="J122" s="1329"/>
      <c r="K122" s="1329"/>
      <c r="L122" s="1329"/>
      <c r="M122" s="1329"/>
      <c r="N122" s="1329"/>
      <c r="O122" s="1329"/>
      <c r="P122" s="1329"/>
      <c r="Q122" s="1330"/>
      <c r="R122" s="1339" t="s">
        <v>903</v>
      </c>
      <c r="S122" s="1339"/>
      <c r="T122" s="1339"/>
      <c r="U122" s="1339"/>
      <c r="V122" s="1339"/>
      <c r="W122" s="1339"/>
      <c r="X122" s="1339"/>
      <c r="Y122" s="1339"/>
      <c r="Z122" s="1339"/>
      <c r="AA122" s="1339"/>
      <c r="AB122" s="1339"/>
      <c r="AC122" s="1339"/>
      <c r="AD122" s="1339"/>
      <c r="AE122" s="1339"/>
      <c r="AF122" s="1339"/>
      <c r="AG122" s="1339"/>
      <c r="AH122" s="1339"/>
      <c r="AI122" s="1339"/>
      <c r="AJ122" s="1339"/>
      <c r="AK122" s="1339"/>
      <c r="AL122" s="1339"/>
      <c r="AM122" s="1340" t="s">
        <v>901</v>
      </c>
      <c r="AN122" s="1340"/>
      <c r="AO122" s="1340"/>
      <c r="AP122" s="1340"/>
      <c r="AQ122" s="1340"/>
      <c r="AR122" s="1340"/>
      <c r="AS122" s="1340"/>
      <c r="AT122" s="1340"/>
      <c r="AU122" s="1340"/>
      <c r="AV122" s="1340"/>
      <c r="AW122" s="1340"/>
      <c r="AX122" s="1340"/>
      <c r="AY122" s="1340"/>
      <c r="AZ122" s="1340"/>
      <c r="BA122" s="1340"/>
      <c r="BB122" s="879"/>
      <c r="BC122" s="880"/>
      <c r="BD122" s="881"/>
      <c r="BE122" s="577"/>
      <c r="BI122" s="584"/>
    </row>
    <row r="123" spans="1:85" ht="21.75" customHeight="1" x14ac:dyDescent="0.2">
      <c r="A123" s="578"/>
      <c r="B123" s="580"/>
      <c r="C123" s="1492" t="s">
        <v>326</v>
      </c>
      <c r="D123" s="1492"/>
      <c r="E123" s="1492"/>
      <c r="F123" s="1492"/>
      <c r="G123" s="1492"/>
      <c r="H123" s="1492"/>
      <c r="I123" s="1492"/>
      <c r="J123" s="1492"/>
      <c r="K123" s="1492"/>
      <c r="L123" s="1492"/>
      <c r="M123" s="1492"/>
      <c r="N123" s="1492"/>
      <c r="O123" s="1492"/>
      <c r="P123" s="1492"/>
      <c r="Q123" s="1493"/>
      <c r="R123" s="1311" t="s">
        <v>735</v>
      </c>
      <c r="S123" s="1312"/>
      <c r="T123" s="1312"/>
      <c r="U123" s="1312"/>
      <c r="V123" s="1312"/>
      <c r="W123" s="1312"/>
      <c r="X123" s="1312"/>
      <c r="Y123" s="1312"/>
      <c r="Z123" s="1312"/>
      <c r="AA123" s="1312"/>
      <c r="AB123" s="1312"/>
      <c r="AC123" s="1312"/>
      <c r="AD123" s="1312"/>
      <c r="AE123" s="1312"/>
      <c r="AF123" s="1312"/>
      <c r="AG123" s="1312"/>
      <c r="AH123" s="1312"/>
      <c r="AI123" s="1312"/>
      <c r="AJ123" s="1312"/>
      <c r="AK123" s="1312"/>
      <c r="AL123" s="1312"/>
      <c r="AM123" s="1312"/>
      <c r="AN123" s="1312"/>
      <c r="AO123" s="1312"/>
      <c r="AP123" s="1312"/>
      <c r="AQ123" s="1312"/>
      <c r="AR123" s="1312"/>
      <c r="AS123" s="1312"/>
      <c r="AT123" s="1312"/>
      <c r="AU123" s="1312"/>
      <c r="AV123" s="1312"/>
      <c r="AW123" s="1312"/>
      <c r="AX123" s="1312"/>
      <c r="AY123" s="1312"/>
      <c r="AZ123" s="1312"/>
      <c r="BA123" s="1313"/>
      <c r="BB123" s="1332"/>
      <c r="BC123" s="1333"/>
      <c r="BD123" s="1335"/>
      <c r="BE123" s="577"/>
    </row>
    <row r="124" spans="1:85" ht="117" customHeight="1" x14ac:dyDescent="0.2">
      <c r="A124" s="578"/>
      <c r="B124" s="580"/>
      <c r="C124" s="1410" t="s">
        <v>327</v>
      </c>
      <c r="D124" s="1410"/>
      <c r="E124" s="1410"/>
      <c r="F124" s="1410"/>
      <c r="G124" s="1410"/>
      <c r="H124" s="1410"/>
      <c r="I124" s="1410"/>
      <c r="J124" s="1410"/>
      <c r="K124" s="1410"/>
      <c r="L124" s="1410"/>
      <c r="M124" s="1410"/>
      <c r="N124" s="1410"/>
      <c r="O124" s="1410"/>
      <c r="P124" s="1410"/>
      <c r="Q124" s="1411"/>
      <c r="R124" s="1660" t="s">
        <v>437</v>
      </c>
      <c r="S124" s="1661"/>
      <c r="T124" s="1661"/>
      <c r="U124" s="1661"/>
      <c r="V124" s="1661"/>
      <c r="W124" s="1661"/>
      <c r="X124" s="1661"/>
      <c r="Y124" s="1661"/>
      <c r="Z124" s="1662"/>
      <c r="AA124" s="1663" t="s">
        <v>1000</v>
      </c>
      <c r="AB124" s="1664"/>
      <c r="AC124" s="1664"/>
      <c r="AD124" s="1664"/>
      <c r="AE124" s="1664"/>
      <c r="AF124" s="1664"/>
      <c r="AG124" s="1664"/>
      <c r="AH124" s="1664"/>
      <c r="AI124" s="1664"/>
      <c r="AJ124" s="1664"/>
      <c r="AK124" s="1664"/>
      <c r="AL124" s="1664"/>
      <c r="AM124" s="1664"/>
      <c r="AN124" s="1664"/>
      <c r="AO124" s="1664"/>
      <c r="AP124" s="1664"/>
      <c r="AQ124" s="1664"/>
      <c r="AR124" s="1664"/>
      <c r="AS124" s="1664"/>
      <c r="AT124" s="1664"/>
      <c r="AU124" s="1664"/>
      <c r="AV124" s="1664"/>
      <c r="AW124" s="1664"/>
      <c r="AX124" s="1664"/>
      <c r="AY124" s="1664"/>
      <c r="AZ124" s="1664"/>
      <c r="BA124" s="1665"/>
      <c r="BB124" s="1406"/>
      <c r="BC124" s="1407"/>
      <c r="BD124" s="1408"/>
      <c r="BE124" s="577"/>
    </row>
    <row r="125" spans="1:85" ht="30" customHeight="1" x14ac:dyDescent="0.2">
      <c r="A125" s="578"/>
      <c r="B125" s="580"/>
      <c r="C125" s="1446" t="s">
        <v>824</v>
      </c>
      <c r="D125" s="1417"/>
      <c r="E125" s="1417"/>
      <c r="F125" s="1417"/>
      <c r="G125" s="1417"/>
      <c r="H125" s="1417"/>
      <c r="I125" s="1417"/>
      <c r="J125" s="1417"/>
      <c r="K125" s="1417"/>
      <c r="L125" s="1417"/>
      <c r="M125" s="1417"/>
      <c r="N125" s="1417"/>
      <c r="O125" s="1417"/>
      <c r="P125" s="1417"/>
      <c r="Q125" s="1418"/>
      <c r="R125" s="1412" t="s">
        <v>439</v>
      </c>
      <c r="S125" s="1413"/>
      <c r="T125" s="1413"/>
      <c r="U125" s="1413"/>
      <c r="V125" s="1413"/>
      <c r="W125" s="1413"/>
      <c r="X125" s="1413"/>
      <c r="Y125" s="1413"/>
      <c r="Z125" s="1413"/>
      <c r="AA125" s="1413"/>
      <c r="AB125" s="1413"/>
      <c r="AC125" s="1413"/>
      <c r="AD125" s="1413"/>
      <c r="AE125" s="1413"/>
      <c r="AF125" s="1413"/>
      <c r="AG125" s="1413"/>
      <c r="AH125" s="1413"/>
      <c r="AI125" s="1413"/>
      <c r="AJ125" s="1413"/>
      <c r="AK125" s="1413"/>
      <c r="AL125" s="1413"/>
      <c r="AM125" s="1413"/>
      <c r="AN125" s="1413"/>
      <c r="AO125" s="1413"/>
      <c r="AP125" s="1413"/>
      <c r="AQ125" s="1413"/>
      <c r="AR125" s="1413"/>
      <c r="AS125" s="1413"/>
      <c r="AT125" s="1413"/>
      <c r="AU125" s="1413"/>
      <c r="AV125" s="1413"/>
      <c r="AW125" s="1413"/>
      <c r="AX125" s="1413"/>
      <c r="AY125" s="1413"/>
      <c r="AZ125" s="1413"/>
      <c r="BA125" s="1414"/>
      <c r="BB125" s="1332"/>
      <c r="BC125" s="1333"/>
      <c r="BD125" s="1335"/>
      <c r="BE125" s="577"/>
    </row>
    <row r="126" spans="1:85" ht="30" customHeight="1" x14ac:dyDescent="0.2">
      <c r="A126" s="578"/>
      <c r="B126" s="580"/>
      <c r="C126" s="1446" t="s">
        <v>825</v>
      </c>
      <c r="D126" s="1417"/>
      <c r="E126" s="1417"/>
      <c r="F126" s="1417"/>
      <c r="G126" s="1417"/>
      <c r="H126" s="1417"/>
      <c r="I126" s="1417"/>
      <c r="J126" s="1417"/>
      <c r="K126" s="1417"/>
      <c r="L126" s="1417"/>
      <c r="M126" s="1417"/>
      <c r="N126" s="1417"/>
      <c r="O126" s="1417"/>
      <c r="P126" s="1417"/>
      <c r="Q126" s="1418"/>
      <c r="R126" s="1412" t="s">
        <v>826</v>
      </c>
      <c r="S126" s="1413"/>
      <c r="T126" s="1413"/>
      <c r="U126" s="1413"/>
      <c r="V126" s="1413"/>
      <c r="W126" s="1413"/>
      <c r="X126" s="1413"/>
      <c r="Y126" s="1413"/>
      <c r="Z126" s="1413"/>
      <c r="AA126" s="1413"/>
      <c r="AB126" s="1413"/>
      <c r="AC126" s="1413"/>
      <c r="AD126" s="1413"/>
      <c r="AE126" s="1413"/>
      <c r="AF126" s="1413"/>
      <c r="AG126" s="1413"/>
      <c r="AH126" s="1413"/>
      <c r="AI126" s="1413"/>
      <c r="AJ126" s="1413"/>
      <c r="AK126" s="1413"/>
      <c r="AL126" s="1413"/>
      <c r="AM126" s="1413"/>
      <c r="AN126" s="1413"/>
      <c r="AO126" s="1413"/>
      <c r="AP126" s="1413"/>
      <c r="AQ126" s="1413"/>
      <c r="AR126" s="1413"/>
      <c r="AS126" s="1413"/>
      <c r="AT126" s="1413"/>
      <c r="AU126" s="1413"/>
      <c r="AV126" s="1413"/>
      <c r="AW126" s="1413"/>
      <c r="AX126" s="1413"/>
      <c r="AY126" s="1413"/>
      <c r="AZ126" s="1413"/>
      <c r="BA126" s="1414"/>
      <c r="BB126" s="1344"/>
      <c r="BC126" s="1345"/>
      <c r="BD126" s="1346"/>
      <c r="BE126" s="577"/>
    </row>
    <row r="127" spans="1:85" ht="30" customHeight="1" thickBot="1" x14ac:dyDescent="0.25">
      <c r="A127" s="578"/>
      <c r="B127" s="1069"/>
      <c r="C127" s="1777" t="s">
        <v>1004</v>
      </c>
      <c r="D127" s="1778"/>
      <c r="E127" s="1778"/>
      <c r="F127" s="1778"/>
      <c r="G127" s="1778"/>
      <c r="H127" s="1778"/>
      <c r="I127" s="1778"/>
      <c r="J127" s="1778"/>
      <c r="K127" s="1778"/>
      <c r="L127" s="1778"/>
      <c r="M127" s="1778"/>
      <c r="N127" s="1778"/>
      <c r="O127" s="1778"/>
      <c r="P127" s="1778"/>
      <c r="Q127" s="1779"/>
      <c r="R127" s="1780" t="s">
        <v>439</v>
      </c>
      <c r="S127" s="1781"/>
      <c r="T127" s="1781"/>
      <c r="U127" s="1781"/>
      <c r="V127" s="1781"/>
      <c r="W127" s="1781"/>
      <c r="X127" s="1781"/>
      <c r="Y127" s="1781"/>
      <c r="Z127" s="1781"/>
      <c r="AA127" s="1781"/>
      <c r="AB127" s="1781"/>
      <c r="AC127" s="1781"/>
      <c r="AD127" s="1781"/>
      <c r="AE127" s="1781"/>
      <c r="AF127" s="1781"/>
      <c r="AG127" s="1781"/>
      <c r="AH127" s="1781"/>
      <c r="AI127" s="1781"/>
      <c r="AJ127" s="1781"/>
      <c r="AK127" s="1781"/>
      <c r="AL127" s="1781"/>
      <c r="AM127" s="1781"/>
      <c r="AN127" s="1781"/>
      <c r="AO127" s="1781"/>
      <c r="AP127" s="1781"/>
      <c r="AQ127" s="1781"/>
      <c r="AR127" s="1781"/>
      <c r="AS127" s="1781"/>
      <c r="AT127" s="1781"/>
      <c r="AU127" s="1781"/>
      <c r="AV127" s="1781"/>
      <c r="AW127" s="1781"/>
      <c r="AX127" s="1781"/>
      <c r="AY127" s="1781"/>
      <c r="AZ127" s="1781"/>
      <c r="BA127" s="1782"/>
      <c r="BB127" s="1630"/>
      <c r="BC127" s="1631"/>
      <c r="BD127" s="1772"/>
      <c r="BE127" s="577"/>
    </row>
    <row r="128" spans="1:85" ht="69" customHeight="1" x14ac:dyDescent="0.2">
      <c r="B128" s="580"/>
      <c r="C128" s="1618" t="s">
        <v>592</v>
      </c>
      <c r="D128" s="1619"/>
      <c r="E128" s="1619"/>
      <c r="F128" s="1619"/>
      <c r="G128" s="1619"/>
      <c r="H128" s="1620"/>
      <c r="I128" s="1621"/>
      <c r="J128" s="1622"/>
      <c r="K128" s="1623"/>
      <c r="L128" s="1621"/>
      <c r="M128" s="1622"/>
      <c r="N128" s="1622"/>
      <c r="O128" s="1622"/>
      <c r="P128" s="1622"/>
      <c r="Q128" s="1623"/>
      <c r="R128" s="1666"/>
      <c r="S128" s="1667"/>
      <c r="T128" s="1667"/>
      <c r="U128" s="1667"/>
      <c r="V128" s="1667"/>
      <c r="W128" s="1667"/>
      <c r="X128" s="1667"/>
      <c r="Y128" s="1667"/>
      <c r="Z128" s="1668"/>
      <c r="AA128" s="1473" t="s">
        <v>634</v>
      </c>
      <c r="AB128" s="1473"/>
      <c r="AC128" s="1473"/>
      <c r="AD128" s="1473"/>
      <c r="AE128" s="1473"/>
      <c r="AF128" s="1473"/>
      <c r="AG128" s="1473"/>
      <c r="AH128" s="1473"/>
      <c r="AI128" s="1473"/>
      <c r="AJ128" s="1473"/>
      <c r="AK128" s="1473"/>
      <c r="AL128" s="1473"/>
      <c r="AM128" s="1657" t="s">
        <v>639</v>
      </c>
      <c r="AN128" s="1658"/>
      <c r="AO128" s="1658"/>
      <c r="AP128" s="1658"/>
      <c r="AQ128" s="1658"/>
      <c r="AR128" s="1658"/>
      <c r="AS128" s="1658"/>
      <c r="AT128" s="1658"/>
      <c r="AU128" s="1658"/>
      <c r="AV128" s="1658"/>
      <c r="AW128" s="1658"/>
      <c r="AX128" s="1658"/>
      <c r="AY128" s="1658"/>
      <c r="AZ128" s="1658"/>
      <c r="BA128" s="1659"/>
      <c r="BB128" s="1403"/>
      <c r="BC128" s="1403"/>
      <c r="BD128" s="1404"/>
    </row>
    <row r="129" spans="1:61" ht="167.25" customHeight="1" x14ac:dyDescent="0.2">
      <c r="B129" s="580"/>
      <c r="C129" s="1380"/>
      <c r="D129" s="1381"/>
      <c r="E129" s="1381"/>
      <c r="F129" s="1381"/>
      <c r="G129" s="1381"/>
      <c r="H129" s="1382"/>
      <c r="I129" s="1624"/>
      <c r="J129" s="1625"/>
      <c r="K129" s="1626"/>
      <c r="L129" s="1624"/>
      <c r="M129" s="1625"/>
      <c r="N129" s="1625"/>
      <c r="O129" s="1625"/>
      <c r="P129" s="1625"/>
      <c r="Q129" s="1626"/>
      <c r="R129" s="1440"/>
      <c r="S129" s="1441"/>
      <c r="T129" s="1441"/>
      <c r="U129" s="1441"/>
      <c r="V129" s="1441"/>
      <c r="W129" s="1441"/>
      <c r="X129" s="1441"/>
      <c r="Y129" s="1441"/>
      <c r="Z129" s="1442"/>
      <c r="AA129" s="1359" t="s">
        <v>600</v>
      </c>
      <c r="AB129" s="1359"/>
      <c r="AC129" s="1359"/>
      <c r="AD129" s="1359"/>
      <c r="AE129" s="1359"/>
      <c r="AF129" s="1359"/>
      <c r="AG129" s="1359"/>
      <c r="AH129" s="1359"/>
      <c r="AI129" s="1359"/>
      <c r="AJ129" s="1359"/>
      <c r="AK129" s="1359"/>
      <c r="AL129" s="1359"/>
      <c r="AM129" s="1615" t="s">
        <v>887</v>
      </c>
      <c r="AN129" s="1616"/>
      <c r="AO129" s="1616"/>
      <c r="AP129" s="1616"/>
      <c r="AQ129" s="1616"/>
      <c r="AR129" s="1616"/>
      <c r="AS129" s="1616"/>
      <c r="AT129" s="1616"/>
      <c r="AU129" s="1616"/>
      <c r="AV129" s="1616"/>
      <c r="AW129" s="1616"/>
      <c r="AX129" s="1616"/>
      <c r="AY129" s="1616"/>
      <c r="AZ129" s="1616"/>
      <c r="BA129" s="1617"/>
      <c r="BB129" s="1319"/>
      <c r="BC129" s="1320"/>
      <c r="BD129" s="1321"/>
    </row>
    <row r="130" spans="1:61" ht="29.25" customHeight="1" x14ac:dyDescent="0.2">
      <c r="A130" s="570"/>
      <c r="B130" s="580"/>
      <c r="C130" s="1380"/>
      <c r="D130" s="1381"/>
      <c r="E130" s="1381"/>
      <c r="F130" s="1381"/>
      <c r="G130" s="1381"/>
      <c r="H130" s="1382"/>
      <c r="I130" s="1624"/>
      <c r="J130" s="1625"/>
      <c r="K130" s="1626"/>
      <c r="L130" s="1624"/>
      <c r="M130" s="1625"/>
      <c r="N130" s="1625"/>
      <c r="O130" s="1625"/>
      <c r="P130" s="1625"/>
      <c r="Q130" s="1626"/>
      <c r="R130" s="1440"/>
      <c r="S130" s="1441"/>
      <c r="T130" s="1441"/>
      <c r="U130" s="1441"/>
      <c r="V130" s="1441"/>
      <c r="W130" s="1441"/>
      <c r="X130" s="1441"/>
      <c r="Y130" s="1441"/>
      <c r="Z130" s="1442"/>
      <c r="AA130" s="1356" t="s">
        <v>418</v>
      </c>
      <c r="AB130" s="1357"/>
      <c r="AC130" s="1357"/>
      <c r="AD130" s="1357"/>
      <c r="AE130" s="1357"/>
      <c r="AF130" s="1357"/>
      <c r="AG130" s="1357"/>
      <c r="AH130" s="1357"/>
      <c r="AI130" s="1357"/>
      <c r="AJ130" s="1357"/>
      <c r="AK130" s="1357"/>
      <c r="AL130" s="1358"/>
      <c r="AM130" s="1319" t="s">
        <v>591</v>
      </c>
      <c r="AN130" s="1320"/>
      <c r="AO130" s="1320"/>
      <c r="AP130" s="1320"/>
      <c r="AQ130" s="1320"/>
      <c r="AR130" s="1320"/>
      <c r="AS130" s="1320"/>
      <c r="AT130" s="1320"/>
      <c r="AU130" s="1320"/>
      <c r="AV130" s="1320"/>
      <c r="AW130" s="1320"/>
      <c r="AX130" s="1320"/>
      <c r="AY130" s="1320"/>
      <c r="AZ130" s="1320"/>
      <c r="BA130" s="1352"/>
      <c r="BB130" s="1362"/>
      <c r="BC130" s="1434"/>
      <c r="BD130" s="1436"/>
    </row>
    <row r="131" spans="1:61" ht="29.25" customHeight="1" x14ac:dyDescent="0.2">
      <c r="A131" s="570"/>
      <c r="B131" s="580"/>
      <c r="C131" s="1380"/>
      <c r="D131" s="1381"/>
      <c r="E131" s="1381"/>
      <c r="F131" s="1381"/>
      <c r="G131" s="1381"/>
      <c r="H131" s="1382"/>
      <c r="I131" s="1624"/>
      <c r="J131" s="1625"/>
      <c r="K131" s="1626"/>
      <c r="L131" s="1624"/>
      <c r="M131" s="1625"/>
      <c r="N131" s="1625"/>
      <c r="O131" s="1625"/>
      <c r="P131" s="1625"/>
      <c r="Q131" s="1626"/>
      <c r="R131" s="1440"/>
      <c r="S131" s="1441"/>
      <c r="T131" s="1441"/>
      <c r="U131" s="1441"/>
      <c r="V131" s="1441"/>
      <c r="W131" s="1441"/>
      <c r="X131" s="1441"/>
      <c r="Y131" s="1441"/>
      <c r="Z131" s="1442"/>
      <c r="AA131" s="1356" t="s">
        <v>791</v>
      </c>
      <c r="AB131" s="1357"/>
      <c r="AC131" s="1357"/>
      <c r="AD131" s="1357"/>
      <c r="AE131" s="1357"/>
      <c r="AF131" s="1357"/>
      <c r="AG131" s="1357"/>
      <c r="AH131" s="1357"/>
      <c r="AI131" s="1357"/>
      <c r="AJ131" s="1357"/>
      <c r="AK131" s="1357"/>
      <c r="AL131" s="1358"/>
      <c r="AM131" s="1319" t="s">
        <v>745</v>
      </c>
      <c r="AN131" s="1320"/>
      <c r="AO131" s="1320"/>
      <c r="AP131" s="1320"/>
      <c r="AQ131" s="1320"/>
      <c r="AR131" s="1320"/>
      <c r="AS131" s="1320"/>
      <c r="AT131" s="1320"/>
      <c r="AU131" s="1320"/>
      <c r="AV131" s="1320"/>
      <c r="AW131" s="1320"/>
      <c r="AX131" s="1320"/>
      <c r="AY131" s="1320"/>
      <c r="AZ131" s="1320"/>
      <c r="BA131" s="1352"/>
      <c r="BB131" s="1362"/>
      <c r="BC131" s="1434"/>
      <c r="BD131" s="1436"/>
    </row>
    <row r="132" spans="1:61" ht="29.25" customHeight="1" x14ac:dyDescent="0.2">
      <c r="A132" s="570"/>
      <c r="B132" s="580"/>
      <c r="C132" s="1380"/>
      <c r="D132" s="1381"/>
      <c r="E132" s="1381"/>
      <c r="F132" s="1381"/>
      <c r="G132" s="1381"/>
      <c r="H132" s="1382"/>
      <c r="I132" s="1624"/>
      <c r="J132" s="1625"/>
      <c r="K132" s="1626"/>
      <c r="L132" s="1624"/>
      <c r="M132" s="1625"/>
      <c r="N132" s="1625"/>
      <c r="O132" s="1625"/>
      <c r="P132" s="1625"/>
      <c r="Q132" s="1626"/>
      <c r="R132" s="1440"/>
      <c r="S132" s="1441"/>
      <c r="T132" s="1441"/>
      <c r="U132" s="1441"/>
      <c r="V132" s="1441"/>
      <c r="W132" s="1441"/>
      <c r="X132" s="1441"/>
      <c r="Y132" s="1441"/>
      <c r="Z132" s="1442"/>
      <c r="AA132" s="1356" t="s">
        <v>792</v>
      </c>
      <c r="AB132" s="1357"/>
      <c r="AC132" s="1357"/>
      <c r="AD132" s="1357"/>
      <c r="AE132" s="1357"/>
      <c r="AF132" s="1357"/>
      <c r="AG132" s="1357"/>
      <c r="AH132" s="1357"/>
      <c r="AI132" s="1357"/>
      <c r="AJ132" s="1357"/>
      <c r="AK132" s="1357"/>
      <c r="AL132" s="1358"/>
      <c r="AM132" s="1319" t="s">
        <v>591</v>
      </c>
      <c r="AN132" s="1320"/>
      <c r="AO132" s="1320"/>
      <c r="AP132" s="1320"/>
      <c r="AQ132" s="1320"/>
      <c r="AR132" s="1320"/>
      <c r="AS132" s="1320"/>
      <c r="AT132" s="1320"/>
      <c r="AU132" s="1320"/>
      <c r="AV132" s="1320"/>
      <c r="AW132" s="1320"/>
      <c r="AX132" s="1320"/>
      <c r="AY132" s="1320"/>
      <c r="AZ132" s="1320"/>
      <c r="BA132" s="1352"/>
      <c r="BB132" s="1362"/>
      <c r="BC132" s="1434"/>
      <c r="BD132" s="1436"/>
    </row>
    <row r="133" spans="1:61" ht="29.25" customHeight="1" thickBot="1" x14ac:dyDescent="0.25">
      <c r="A133" s="570"/>
      <c r="B133" s="580"/>
      <c r="C133" s="1383"/>
      <c r="D133" s="1384"/>
      <c r="E133" s="1384"/>
      <c r="F133" s="1384"/>
      <c r="G133" s="1384"/>
      <c r="H133" s="1385"/>
      <c r="I133" s="1627"/>
      <c r="J133" s="1628"/>
      <c r="K133" s="1629"/>
      <c r="L133" s="1627"/>
      <c r="M133" s="1628"/>
      <c r="N133" s="1628"/>
      <c r="O133" s="1628"/>
      <c r="P133" s="1628"/>
      <c r="Q133" s="1629"/>
      <c r="R133" s="1443"/>
      <c r="S133" s="1444"/>
      <c r="T133" s="1444"/>
      <c r="U133" s="1444"/>
      <c r="V133" s="1444"/>
      <c r="W133" s="1444"/>
      <c r="X133" s="1444"/>
      <c r="Y133" s="1444"/>
      <c r="Z133" s="1445"/>
      <c r="AA133" s="1356" t="s">
        <v>635</v>
      </c>
      <c r="AB133" s="1357"/>
      <c r="AC133" s="1357"/>
      <c r="AD133" s="1357"/>
      <c r="AE133" s="1357"/>
      <c r="AF133" s="1357"/>
      <c r="AG133" s="1357"/>
      <c r="AH133" s="1357"/>
      <c r="AI133" s="1357"/>
      <c r="AJ133" s="1357"/>
      <c r="AK133" s="1357"/>
      <c r="AL133" s="1358"/>
      <c r="AM133" s="1630" t="s">
        <v>591</v>
      </c>
      <c r="AN133" s="1631"/>
      <c r="AO133" s="1631"/>
      <c r="AP133" s="1631"/>
      <c r="AQ133" s="1631"/>
      <c r="AR133" s="1631"/>
      <c r="AS133" s="1631"/>
      <c r="AT133" s="1631"/>
      <c r="AU133" s="1631"/>
      <c r="AV133" s="1631"/>
      <c r="AW133" s="1631"/>
      <c r="AX133" s="1631"/>
      <c r="AY133" s="1631"/>
      <c r="AZ133" s="1631"/>
      <c r="BA133" s="1632"/>
      <c r="BB133" s="1630"/>
      <c r="BC133" s="1631"/>
      <c r="BD133" s="1772"/>
    </row>
    <row r="134" spans="1:61" ht="29.25" customHeight="1" x14ac:dyDescent="0.2">
      <c r="A134" s="570"/>
      <c r="B134" s="580"/>
      <c r="C134" s="1618" t="s">
        <v>590</v>
      </c>
      <c r="D134" s="1619"/>
      <c r="E134" s="1619"/>
      <c r="F134" s="1619"/>
      <c r="G134" s="1619"/>
      <c r="H134" s="1620"/>
      <c r="I134" s="1621"/>
      <c r="J134" s="1622"/>
      <c r="K134" s="1623"/>
      <c r="L134" s="1633"/>
      <c r="M134" s="1634"/>
      <c r="N134" s="1634"/>
      <c r="O134" s="1634"/>
      <c r="P134" s="1634"/>
      <c r="Q134" s="1635"/>
      <c r="R134" s="1639" t="s">
        <v>746</v>
      </c>
      <c r="S134" s="1640"/>
      <c r="T134" s="1640"/>
      <c r="U134" s="1640"/>
      <c r="V134" s="1640"/>
      <c r="W134" s="1640"/>
      <c r="X134" s="1640"/>
      <c r="Y134" s="1640"/>
      <c r="Z134" s="1641"/>
      <c r="AA134" s="1770" t="s">
        <v>640</v>
      </c>
      <c r="AB134" s="1771"/>
      <c r="AC134" s="1771"/>
      <c r="AD134" s="1771"/>
      <c r="AE134" s="1771"/>
      <c r="AF134" s="1771"/>
      <c r="AG134" s="1771"/>
      <c r="AH134" s="1771"/>
      <c r="AI134" s="1771"/>
      <c r="AJ134" s="1771"/>
      <c r="AK134" s="1771"/>
      <c r="AL134" s="1472"/>
      <c r="AM134" s="1406" t="s">
        <v>735</v>
      </c>
      <c r="AN134" s="1407"/>
      <c r="AO134" s="1407"/>
      <c r="AP134" s="1407"/>
      <c r="AQ134" s="1407"/>
      <c r="AR134" s="1407"/>
      <c r="AS134" s="1407"/>
      <c r="AT134" s="1407"/>
      <c r="AU134" s="1407"/>
      <c r="AV134" s="1407"/>
      <c r="AW134" s="1407"/>
      <c r="AX134" s="1407"/>
      <c r="AY134" s="1407"/>
      <c r="AZ134" s="1407"/>
      <c r="BA134" s="1596"/>
      <c r="BB134" s="1557"/>
      <c r="BC134" s="1558"/>
      <c r="BD134" s="1773"/>
    </row>
    <row r="135" spans="1:61" ht="29.25" customHeight="1" x14ac:dyDescent="0.2">
      <c r="A135" s="570"/>
      <c r="B135" s="580"/>
      <c r="C135" s="1380"/>
      <c r="D135" s="1381"/>
      <c r="E135" s="1381"/>
      <c r="F135" s="1381"/>
      <c r="G135" s="1381"/>
      <c r="H135" s="1382"/>
      <c r="I135" s="1624"/>
      <c r="J135" s="1625"/>
      <c r="K135" s="1626"/>
      <c r="L135" s="1636"/>
      <c r="M135" s="1637"/>
      <c r="N135" s="1637"/>
      <c r="O135" s="1637"/>
      <c r="P135" s="1637"/>
      <c r="Q135" s="1638"/>
      <c r="R135" s="1642"/>
      <c r="S135" s="1643"/>
      <c r="T135" s="1643"/>
      <c r="U135" s="1643"/>
      <c r="V135" s="1643"/>
      <c r="W135" s="1643"/>
      <c r="X135" s="1643"/>
      <c r="Y135" s="1643"/>
      <c r="Z135" s="1644"/>
      <c r="AA135" s="1356" t="s">
        <v>636</v>
      </c>
      <c r="AB135" s="1357"/>
      <c r="AC135" s="1357"/>
      <c r="AD135" s="1357"/>
      <c r="AE135" s="1357"/>
      <c r="AF135" s="1357"/>
      <c r="AG135" s="1357"/>
      <c r="AH135" s="1357"/>
      <c r="AI135" s="1357"/>
      <c r="AJ135" s="1357"/>
      <c r="AK135" s="1357"/>
      <c r="AL135" s="1358"/>
      <c r="AM135" s="1319" t="s">
        <v>745</v>
      </c>
      <c r="AN135" s="1320"/>
      <c r="AO135" s="1320"/>
      <c r="AP135" s="1320"/>
      <c r="AQ135" s="1320"/>
      <c r="AR135" s="1320"/>
      <c r="AS135" s="1320"/>
      <c r="AT135" s="1320"/>
      <c r="AU135" s="1320"/>
      <c r="AV135" s="1320"/>
      <c r="AW135" s="1320"/>
      <c r="AX135" s="1320"/>
      <c r="AY135" s="1320"/>
      <c r="AZ135" s="1320"/>
      <c r="BA135" s="1352"/>
      <c r="BB135" s="1360"/>
      <c r="BC135" s="1360"/>
      <c r="BD135" s="1361"/>
    </row>
    <row r="136" spans="1:61" ht="29.25" customHeight="1" x14ac:dyDescent="0.2">
      <c r="A136" s="570"/>
      <c r="B136" s="580"/>
      <c r="C136" s="1380"/>
      <c r="D136" s="1381"/>
      <c r="E136" s="1381"/>
      <c r="F136" s="1381"/>
      <c r="G136" s="1381"/>
      <c r="H136" s="1382"/>
      <c r="I136" s="1624"/>
      <c r="J136" s="1625"/>
      <c r="K136" s="1626"/>
      <c r="L136" s="1636"/>
      <c r="M136" s="1637"/>
      <c r="N136" s="1637"/>
      <c r="O136" s="1637"/>
      <c r="P136" s="1637"/>
      <c r="Q136" s="1638"/>
      <c r="R136" s="1642"/>
      <c r="S136" s="1643"/>
      <c r="T136" s="1643"/>
      <c r="U136" s="1643"/>
      <c r="V136" s="1643"/>
      <c r="W136" s="1643"/>
      <c r="X136" s="1643"/>
      <c r="Y136" s="1643"/>
      <c r="Z136" s="1644"/>
      <c r="AA136" s="1359" t="s">
        <v>3</v>
      </c>
      <c r="AB136" s="1359"/>
      <c r="AC136" s="1359"/>
      <c r="AD136" s="1359"/>
      <c r="AE136" s="1359"/>
      <c r="AF136" s="1359"/>
      <c r="AG136" s="1359"/>
      <c r="AH136" s="1359"/>
      <c r="AI136" s="1359"/>
      <c r="AJ136" s="1359"/>
      <c r="AK136" s="1359"/>
      <c r="AL136" s="1359"/>
      <c r="AM136" s="1332" t="s">
        <v>741</v>
      </c>
      <c r="AN136" s="1333"/>
      <c r="AO136" s="1333"/>
      <c r="AP136" s="1333"/>
      <c r="AQ136" s="1333"/>
      <c r="AR136" s="1333"/>
      <c r="AS136" s="1333"/>
      <c r="AT136" s="1333"/>
      <c r="AU136" s="1333"/>
      <c r="AV136" s="1333"/>
      <c r="AW136" s="1333"/>
      <c r="AX136" s="1333"/>
      <c r="AY136" s="1333"/>
      <c r="AZ136" s="1333"/>
      <c r="BA136" s="1334"/>
      <c r="BB136" s="1360"/>
      <c r="BC136" s="1360"/>
      <c r="BD136" s="1361"/>
    </row>
    <row r="137" spans="1:61" ht="29.25" customHeight="1" x14ac:dyDescent="0.2">
      <c r="A137" s="570"/>
      <c r="B137" s="580"/>
      <c r="C137" s="1380"/>
      <c r="D137" s="1381"/>
      <c r="E137" s="1381"/>
      <c r="F137" s="1381"/>
      <c r="G137" s="1381"/>
      <c r="H137" s="1382"/>
      <c r="I137" s="1624"/>
      <c r="J137" s="1625"/>
      <c r="K137" s="1626"/>
      <c r="L137" s="1636"/>
      <c r="M137" s="1637"/>
      <c r="N137" s="1637"/>
      <c r="O137" s="1637"/>
      <c r="P137" s="1637"/>
      <c r="Q137" s="1638"/>
      <c r="R137" s="1642"/>
      <c r="S137" s="1643"/>
      <c r="T137" s="1643"/>
      <c r="U137" s="1643"/>
      <c r="V137" s="1643"/>
      <c r="W137" s="1643"/>
      <c r="X137" s="1643"/>
      <c r="Y137" s="1643"/>
      <c r="Z137" s="1644"/>
      <c r="AA137" s="1648" t="s">
        <v>888</v>
      </c>
      <c r="AB137" s="1649"/>
      <c r="AC137" s="1649"/>
      <c r="AD137" s="1649"/>
      <c r="AE137" s="1649"/>
      <c r="AF137" s="1649"/>
      <c r="AG137" s="1649"/>
      <c r="AH137" s="1649"/>
      <c r="AI137" s="1649"/>
      <c r="AJ137" s="1649"/>
      <c r="AK137" s="1649"/>
      <c r="AL137" s="1460"/>
      <c r="AM137" s="1319" t="s">
        <v>594</v>
      </c>
      <c r="AN137" s="1320"/>
      <c r="AO137" s="1320"/>
      <c r="AP137" s="1320"/>
      <c r="AQ137" s="1320"/>
      <c r="AR137" s="1320"/>
      <c r="AS137" s="1320"/>
      <c r="AT137" s="1320"/>
      <c r="AU137" s="1320"/>
      <c r="AV137" s="1320"/>
      <c r="AW137" s="1320"/>
      <c r="AX137" s="1320"/>
      <c r="AY137" s="1320"/>
      <c r="AZ137" s="1320"/>
      <c r="BA137" s="1352"/>
      <c r="BB137" s="844"/>
      <c r="BC137" s="845"/>
      <c r="BD137" s="850"/>
    </row>
    <row r="138" spans="1:61" ht="29.25" customHeight="1" x14ac:dyDescent="0.2">
      <c r="A138" s="570"/>
      <c r="B138" s="580"/>
      <c r="C138" s="1383"/>
      <c r="D138" s="1384"/>
      <c r="E138" s="1384"/>
      <c r="F138" s="1384"/>
      <c r="G138" s="1384"/>
      <c r="H138" s="1385"/>
      <c r="I138" s="1627"/>
      <c r="J138" s="1628"/>
      <c r="K138" s="1629"/>
      <c r="L138" s="1609"/>
      <c r="M138" s="1610"/>
      <c r="N138" s="1610"/>
      <c r="O138" s="1610"/>
      <c r="P138" s="1610"/>
      <c r="Q138" s="1611"/>
      <c r="R138" s="1645"/>
      <c r="S138" s="1646"/>
      <c r="T138" s="1646"/>
      <c r="U138" s="1646"/>
      <c r="V138" s="1646"/>
      <c r="W138" s="1646"/>
      <c r="X138" s="1646"/>
      <c r="Y138" s="1646"/>
      <c r="Z138" s="1647"/>
      <c r="AA138" s="1331" t="s">
        <v>889</v>
      </c>
      <c r="AB138" s="1323"/>
      <c r="AC138" s="1323"/>
      <c r="AD138" s="1323"/>
      <c r="AE138" s="1323"/>
      <c r="AF138" s="1323"/>
      <c r="AG138" s="1323"/>
      <c r="AH138" s="1323"/>
      <c r="AI138" s="1323"/>
      <c r="AJ138" s="1323"/>
      <c r="AK138" s="1323"/>
      <c r="AL138" s="1324"/>
      <c r="AM138" s="1406" t="s">
        <v>50</v>
      </c>
      <c r="AN138" s="1407"/>
      <c r="AO138" s="1407"/>
      <c r="AP138" s="1407"/>
      <c r="AQ138" s="1407"/>
      <c r="AR138" s="1407"/>
      <c r="AS138" s="1407"/>
      <c r="AT138" s="1407"/>
      <c r="AU138" s="1407"/>
      <c r="AV138" s="1407"/>
      <c r="AW138" s="1407"/>
      <c r="AX138" s="1407"/>
      <c r="AY138" s="1407"/>
      <c r="AZ138" s="1407"/>
      <c r="BA138" s="1596"/>
      <c r="BB138" s="844"/>
      <c r="BC138" s="845"/>
      <c r="BD138" s="850"/>
    </row>
    <row r="139" spans="1:61" ht="30" customHeight="1" x14ac:dyDescent="0.2">
      <c r="A139" s="583"/>
      <c r="B139" s="580"/>
      <c r="C139" s="1323" t="s">
        <v>924</v>
      </c>
      <c r="D139" s="1323"/>
      <c r="E139" s="1323"/>
      <c r="F139" s="1323"/>
      <c r="G139" s="1323"/>
      <c r="H139" s="1323"/>
      <c r="I139" s="1323"/>
      <c r="J139" s="1323"/>
      <c r="K139" s="1323"/>
      <c r="L139" s="1323"/>
      <c r="M139" s="1323"/>
      <c r="N139" s="1323"/>
      <c r="O139" s="1323"/>
      <c r="P139" s="1323"/>
      <c r="Q139" s="1324"/>
      <c r="R139" s="1430" t="s">
        <v>925</v>
      </c>
      <c r="S139" s="1431"/>
      <c r="T139" s="1431"/>
      <c r="U139" s="1431"/>
      <c r="V139" s="1431"/>
      <c r="W139" s="1431"/>
      <c r="X139" s="1431"/>
      <c r="Y139" s="1431"/>
      <c r="Z139" s="1431"/>
      <c r="AA139" s="1431"/>
      <c r="AB139" s="1431"/>
      <c r="AC139" s="1431"/>
      <c r="AD139" s="1431"/>
      <c r="AE139" s="1431"/>
      <c r="AF139" s="1431"/>
      <c r="AG139" s="1431"/>
      <c r="AH139" s="1431"/>
      <c r="AI139" s="1431"/>
      <c r="AJ139" s="1431"/>
      <c r="AK139" s="1431"/>
      <c r="AL139" s="1432"/>
      <c r="AM139" s="1332" t="s">
        <v>594</v>
      </c>
      <c r="AN139" s="1333"/>
      <c r="AO139" s="1333"/>
      <c r="AP139" s="1333"/>
      <c r="AQ139" s="1333"/>
      <c r="AR139" s="1333"/>
      <c r="AS139" s="1333"/>
      <c r="AT139" s="1333"/>
      <c r="AU139" s="1333"/>
      <c r="AV139" s="1333"/>
      <c r="AW139" s="1333"/>
      <c r="AX139" s="1333"/>
      <c r="AY139" s="1333"/>
      <c r="AZ139" s="1333"/>
      <c r="BA139" s="1334"/>
      <c r="BB139" s="1332"/>
      <c r="BC139" s="1333"/>
      <c r="BD139" s="1335"/>
      <c r="BE139" s="577"/>
      <c r="BI139" s="584"/>
    </row>
    <row r="140" spans="1:61" ht="30" customHeight="1" x14ac:dyDescent="0.2">
      <c r="A140" s="583"/>
      <c r="B140" s="580"/>
      <c r="C140" s="1326"/>
      <c r="D140" s="1326"/>
      <c r="E140" s="1326"/>
      <c r="F140" s="1326"/>
      <c r="G140" s="1326"/>
      <c r="H140" s="1326"/>
      <c r="I140" s="1326"/>
      <c r="J140" s="1326"/>
      <c r="K140" s="1326"/>
      <c r="L140" s="1326"/>
      <c r="M140" s="1326"/>
      <c r="N140" s="1326"/>
      <c r="O140" s="1326"/>
      <c r="P140" s="1326"/>
      <c r="Q140" s="1327"/>
      <c r="R140" s="1336" t="s">
        <v>902</v>
      </c>
      <c r="S140" s="1337"/>
      <c r="T140" s="1337"/>
      <c r="U140" s="1337"/>
      <c r="V140" s="1337"/>
      <c r="W140" s="1337"/>
      <c r="X140" s="1337"/>
      <c r="Y140" s="1337"/>
      <c r="Z140" s="1337"/>
      <c r="AA140" s="1337"/>
      <c r="AB140" s="1337"/>
      <c r="AC140" s="1337"/>
      <c r="AD140" s="1337"/>
      <c r="AE140" s="1337"/>
      <c r="AF140" s="1337"/>
      <c r="AG140" s="1337"/>
      <c r="AH140" s="1337"/>
      <c r="AI140" s="1337"/>
      <c r="AJ140" s="1337"/>
      <c r="AK140" s="1337"/>
      <c r="AL140" s="1337"/>
      <c r="AM140" s="1338" t="s">
        <v>901</v>
      </c>
      <c r="AN140" s="1338"/>
      <c r="AO140" s="1338"/>
      <c r="AP140" s="1338"/>
      <c r="AQ140" s="1338"/>
      <c r="AR140" s="1338"/>
      <c r="AS140" s="1338"/>
      <c r="AT140" s="1338"/>
      <c r="AU140" s="1338"/>
      <c r="AV140" s="1338"/>
      <c r="AW140" s="1338"/>
      <c r="AX140" s="1338"/>
      <c r="AY140" s="1338"/>
      <c r="AZ140" s="1338"/>
      <c r="BA140" s="1338"/>
      <c r="BB140" s="894"/>
      <c r="BC140" s="895"/>
      <c r="BD140" s="896"/>
      <c r="BE140" s="577"/>
      <c r="BI140" s="584"/>
    </row>
    <row r="141" spans="1:61" ht="30" customHeight="1" thickBot="1" x14ac:dyDescent="0.25">
      <c r="A141" s="583"/>
      <c r="B141" s="580"/>
      <c r="C141" s="1326"/>
      <c r="D141" s="1326"/>
      <c r="E141" s="1326"/>
      <c r="F141" s="1326"/>
      <c r="G141" s="1326"/>
      <c r="H141" s="1326"/>
      <c r="I141" s="1329"/>
      <c r="J141" s="1329"/>
      <c r="K141" s="1329"/>
      <c r="L141" s="1329"/>
      <c r="M141" s="1329"/>
      <c r="N141" s="1329"/>
      <c r="O141" s="1329"/>
      <c r="P141" s="1329"/>
      <c r="Q141" s="1330"/>
      <c r="R141" s="1339" t="s">
        <v>903</v>
      </c>
      <c r="S141" s="1339"/>
      <c r="T141" s="1339"/>
      <c r="U141" s="1339"/>
      <c r="V141" s="1339"/>
      <c r="W141" s="1339"/>
      <c r="X141" s="1339"/>
      <c r="Y141" s="1339"/>
      <c r="Z141" s="1339"/>
      <c r="AA141" s="1336"/>
      <c r="AB141" s="1336"/>
      <c r="AC141" s="1336"/>
      <c r="AD141" s="1336"/>
      <c r="AE141" s="1336"/>
      <c r="AF141" s="1336"/>
      <c r="AG141" s="1336"/>
      <c r="AH141" s="1336"/>
      <c r="AI141" s="1336"/>
      <c r="AJ141" s="1336"/>
      <c r="AK141" s="1336"/>
      <c r="AL141" s="1336"/>
      <c r="AM141" s="1679" t="s">
        <v>901</v>
      </c>
      <c r="AN141" s="1679"/>
      <c r="AO141" s="1679"/>
      <c r="AP141" s="1679"/>
      <c r="AQ141" s="1679"/>
      <c r="AR141" s="1679"/>
      <c r="AS141" s="1679"/>
      <c r="AT141" s="1679"/>
      <c r="AU141" s="1679"/>
      <c r="AV141" s="1679"/>
      <c r="AW141" s="1679"/>
      <c r="AX141" s="1679"/>
      <c r="AY141" s="1679"/>
      <c r="AZ141" s="1679"/>
      <c r="BA141" s="1679"/>
      <c r="BB141" s="905"/>
      <c r="BC141" s="903"/>
      <c r="BD141" s="904"/>
      <c r="BE141" s="577"/>
      <c r="BI141" s="584"/>
    </row>
    <row r="142" spans="1:61" ht="37.5" customHeight="1" x14ac:dyDescent="0.2">
      <c r="A142" s="852"/>
      <c r="B142" s="1479" t="s">
        <v>638</v>
      </c>
      <c r="C142" s="1618" t="s">
        <v>588</v>
      </c>
      <c r="D142" s="1619"/>
      <c r="E142" s="1619"/>
      <c r="F142" s="1619"/>
      <c r="G142" s="1619"/>
      <c r="H142" s="1620"/>
      <c r="I142" s="1633"/>
      <c r="J142" s="1634"/>
      <c r="K142" s="1635"/>
      <c r="L142" s="1633"/>
      <c r="M142" s="1634"/>
      <c r="N142" s="1634"/>
      <c r="O142" s="1634"/>
      <c r="P142" s="1634"/>
      <c r="Q142" s="1635"/>
      <c r="R142" s="1390"/>
      <c r="S142" s="1391"/>
      <c r="T142" s="1391"/>
      <c r="U142" s="1391"/>
      <c r="V142" s="1391"/>
      <c r="W142" s="1391"/>
      <c r="X142" s="1391"/>
      <c r="Y142" s="1391"/>
      <c r="Z142" s="1392"/>
      <c r="AA142" s="1473" t="s">
        <v>637</v>
      </c>
      <c r="AB142" s="1473"/>
      <c r="AC142" s="1473"/>
      <c r="AD142" s="1473"/>
      <c r="AE142" s="1473"/>
      <c r="AF142" s="1473"/>
      <c r="AG142" s="1473"/>
      <c r="AH142" s="1473"/>
      <c r="AI142" s="1473"/>
      <c r="AJ142" s="1473"/>
      <c r="AK142" s="1473"/>
      <c r="AL142" s="1473"/>
      <c r="AM142" s="1474" t="s">
        <v>923</v>
      </c>
      <c r="AN142" s="1474"/>
      <c r="AO142" s="1474"/>
      <c r="AP142" s="1474"/>
      <c r="AQ142" s="1474"/>
      <c r="AR142" s="1474"/>
      <c r="AS142" s="1474"/>
      <c r="AT142" s="1474"/>
      <c r="AU142" s="1474"/>
      <c r="AV142" s="1474"/>
      <c r="AW142" s="1474"/>
      <c r="AX142" s="1474"/>
      <c r="AY142" s="1474"/>
      <c r="AZ142" s="1474"/>
      <c r="BA142" s="1474"/>
      <c r="BB142" s="1577"/>
      <c r="BC142" s="1577"/>
      <c r="BD142" s="1578"/>
    </row>
    <row r="143" spans="1:61" ht="37.5" customHeight="1" x14ac:dyDescent="0.2">
      <c r="A143" s="852"/>
      <c r="B143" s="1480"/>
      <c r="C143" s="1380"/>
      <c r="D143" s="1381"/>
      <c r="E143" s="1381"/>
      <c r="F143" s="1381"/>
      <c r="G143" s="1381"/>
      <c r="H143" s="1382"/>
      <c r="I143" s="1636"/>
      <c r="J143" s="1637"/>
      <c r="K143" s="1638"/>
      <c r="L143" s="1636"/>
      <c r="M143" s="1637"/>
      <c r="N143" s="1637"/>
      <c r="O143" s="1637"/>
      <c r="P143" s="1637"/>
      <c r="Q143" s="1638"/>
      <c r="R143" s="1393"/>
      <c r="S143" s="1394"/>
      <c r="T143" s="1394"/>
      <c r="U143" s="1394"/>
      <c r="V143" s="1394"/>
      <c r="W143" s="1394"/>
      <c r="X143" s="1394"/>
      <c r="Y143" s="1394"/>
      <c r="Z143" s="1395"/>
      <c r="AA143" s="1359" t="s">
        <v>888</v>
      </c>
      <c r="AB143" s="1359"/>
      <c r="AC143" s="1359"/>
      <c r="AD143" s="1359"/>
      <c r="AE143" s="1359"/>
      <c r="AF143" s="1359"/>
      <c r="AG143" s="1359"/>
      <c r="AH143" s="1359"/>
      <c r="AI143" s="1359"/>
      <c r="AJ143" s="1359"/>
      <c r="AK143" s="1359"/>
      <c r="AL143" s="1359"/>
      <c r="AM143" s="1459" t="s">
        <v>891</v>
      </c>
      <c r="AN143" s="1459"/>
      <c r="AO143" s="1459"/>
      <c r="AP143" s="1459"/>
      <c r="AQ143" s="1459"/>
      <c r="AR143" s="1459"/>
      <c r="AS143" s="1459"/>
      <c r="AT143" s="1459"/>
      <c r="AU143" s="1459"/>
      <c r="AV143" s="1459"/>
      <c r="AW143" s="1459"/>
      <c r="AX143" s="1459"/>
      <c r="AY143" s="1459"/>
      <c r="AZ143" s="1459"/>
      <c r="BA143" s="1459"/>
      <c r="BB143" s="876"/>
      <c r="BC143" s="877"/>
      <c r="BD143" s="878"/>
    </row>
    <row r="144" spans="1:61" ht="37.5" customHeight="1" x14ac:dyDescent="0.2">
      <c r="A144" s="852"/>
      <c r="B144" s="1480"/>
      <c r="C144" s="1383"/>
      <c r="D144" s="1384"/>
      <c r="E144" s="1384"/>
      <c r="F144" s="1384"/>
      <c r="G144" s="1384"/>
      <c r="H144" s="1385"/>
      <c r="I144" s="1609"/>
      <c r="J144" s="1610"/>
      <c r="K144" s="1611"/>
      <c r="L144" s="1609"/>
      <c r="M144" s="1610"/>
      <c r="N144" s="1610"/>
      <c r="O144" s="1610"/>
      <c r="P144" s="1610"/>
      <c r="Q144" s="1611"/>
      <c r="R144" s="1396"/>
      <c r="S144" s="1397"/>
      <c r="T144" s="1397"/>
      <c r="U144" s="1397"/>
      <c r="V144" s="1397"/>
      <c r="W144" s="1397"/>
      <c r="X144" s="1397"/>
      <c r="Y144" s="1397"/>
      <c r="Z144" s="1398"/>
      <c r="AA144" s="1359" t="s">
        <v>889</v>
      </c>
      <c r="AB144" s="1359"/>
      <c r="AC144" s="1359"/>
      <c r="AD144" s="1359"/>
      <c r="AE144" s="1359"/>
      <c r="AF144" s="1359"/>
      <c r="AG144" s="1359"/>
      <c r="AH144" s="1359"/>
      <c r="AI144" s="1359"/>
      <c r="AJ144" s="1359"/>
      <c r="AK144" s="1359"/>
      <c r="AL144" s="1359"/>
      <c r="AM144" s="1459" t="s">
        <v>50</v>
      </c>
      <c r="AN144" s="1459"/>
      <c r="AO144" s="1459"/>
      <c r="AP144" s="1459"/>
      <c r="AQ144" s="1459"/>
      <c r="AR144" s="1459"/>
      <c r="AS144" s="1459"/>
      <c r="AT144" s="1459"/>
      <c r="AU144" s="1459"/>
      <c r="AV144" s="1459"/>
      <c r="AW144" s="1459"/>
      <c r="AX144" s="1459"/>
      <c r="AY144" s="1459"/>
      <c r="AZ144" s="1459"/>
      <c r="BA144" s="1459"/>
      <c r="BB144" s="846"/>
      <c r="BC144" s="587"/>
      <c r="BD144" s="851"/>
    </row>
    <row r="145" spans="1:63" ht="30" customHeight="1" x14ac:dyDescent="0.2">
      <c r="A145" s="583"/>
      <c r="B145" s="1480"/>
      <c r="C145" s="1323" t="s">
        <v>924</v>
      </c>
      <c r="D145" s="1323"/>
      <c r="E145" s="1323"/>
      <c r="F145" s="1323"/>
      <c r="G145" s="1323"/>
      <c r="H145" s="1323"/>
      <c r="I145" s="1323"/>
      <c r="J145" s="1323"/>
      <c r="K145" s="1323"/>
      <c r="L145" s="1323"/>
      <c r="M145" s="1323"/>
      <c r="N145" s="1323"/>
      <c r="O145" s="1323"/>
      <c r="P145" s="1323"/>
      <c r="Q145" s="1324"/>
      <c r="R145" s="1430" t="s">
        <v>925</v>
      </c>
      <c r="S145" s="1431"/>
      <c r="T145" s="1431"/>
      <c r="U145" s="1431"/>
      <c r="V145" s="1431"/>
      <c r="W145" s="1431"/>
      <c r="X145" s="1431"/>
      <c r="Y145" s="1431"/>
      <c r="Z145" s="1431"/>
      <c r="AA145" s="1431"/>
      <c r="AB145" s="1431"/>
      <c r="AC145" s="1431"/>
      <c r="AD145" s="1431"/>
      <c r="AE145" s="1431"/>
      <c r="AF145" s="1431"/>
      <c r="AG145" s="1431"/>
      <c r="AH145" s="1431"/>
      <c r="AI145" s="1431"/>
      <c r="AJ145" s="1431"/>
      <c r="AK145" s="1431"/>
      <c r="AL145" s="1432"/>
      <c r="AM145" s="1332" t="s">
        <v>594</v>
      </c>
      <c r="AN145" s="1333"/>
      <c r="AO145" s="1333"/>
      <c r="AP145" s="1333"/>
      <c r="AQ145" s="1333"/>
      <c r="AR145" s="1333"/>
      <c r="AS145" s="1333"/>
      <c r="AT145" s="1333"/>
      <c r="AU145" s="1333"/>
      <c r="AV145" s="1333"/>
      <c r="AW145" s="1333"/>
      <c r="AX145" s="1333"/>
      <c r="AY145" s="1333"/>
      <c r="AZ145" s="1333"/>
      <c r="BA145" s="1334"/>
      <c r="BB145" s="1332"/>
      <c r="BC145" s="1333"/>
      <c r="BD145" s="1335"/>
      <c r="BE145" s="577"/>
      <c r="BI145" s="584"/>
    </row>
    <row r="146" spans="1:63" ht="30" customHeight="1" x14ac:dyDescent="0.2">
      <c r="A146" s="583"/>
      <c r="B146" s="1480"/>
      <c r="C146" s="1326"/>
      <c r="D146" s="1326"/>
      <c r="E146" s="1326"/>
      <c r="F146" s="1326"/>
      <c r="G146" s="1326"/>
      <c r="H146" s="1326"/>
      <c r="I146" s="1326"/>
      <c r="J146" s="1326"/>
      <c r="K146" s="1326"/>
      <c r="L146" s="1326"/>
      <c r="M146" s="1326"/>
      <c r="N146" s="1326"/>
      <c r="O146" s="1326"/>
      <c r="P146" s="1326"/>
      <c r="Q146" s="1327"/>
      <c r="R146" s="1336" t="s">
        <v>902</v>
      </c>
      <c r="S146" s="1337"/>
      <c r="T146" s="1337"/>
      <c r="U146" s="1337"/>
      <c r="V146" s="1337"/>
      <c r="W146" s="1337"/>
      <c r="X146" s="1337"/>
      <c r="Y146" s="1337"/>
      <c r="Z146" s="1337"/>
      <c r="AA146" s="1337"/>
      <c r="AB146" s="1337"/>
      <c r="AC146" s="1337"/>
      <c r="AD146" s="1337"/>
      <c r="AE146" s="1337"/>
      <c r="AF146" s="1337"/>
      <c r="AG146" s="1337"/>
      <c r="AH146" s="1337"/>
      <c r="AI146" s="1337"/>
      <c r="AJ146" s="1337"/>
      <c r="AK146" s="1337"/>
      <c r="AL146" s="1337"/>
      <c r="AM146" s="1338" t="s">
        <v>901</v>
      </c>
      <c r="AN146" s="1338"/>
      <c r="AO146" s="1338"/>
      <c r="AP146" s="1338"/>
      <c r="AQ146" s="1338"/>
      <c r="AR146" s="1338"/>
      <c r="AS146" s="1338"/>
      <c r="AT146" s="1338"/>
      <c r="AU146" s="1338"/>
      <c r="AV146" s="1338"/>
      <c r="AW146" s="1338"/>
      <c r="AX146" s="1338"/>
      <c r="AY146" s="1338"/>
      <c r="AZ146" s="1338"/>
      <c r="BA146" s="1338"/>
      <c r="BB146" s="894"/>
      <c r="BC146" s="895"/>
      <c r="BD146" s="896"/>
      <c r="BE146" s="577"/>
      <c r="BI146" s="584"/>
    </row>
    <row r="147" spans="1:63" ht="30" customHeight="1" x14ac:dyDescent="0.2">
      <c r="A147" s="583"/>
      <c r="B147" s="1480"/>
      <c r="C147" s="1326"/>
      <c r="D147" s="1326"/>
      <c r="E147" s="1326"/>
      <c r="F147" s="1326"/>
      <c r="G147" s="1326"/>
      <c r="H147" s="1326"/>
      <c r="I147" s="1329"/>
      <c r="J147" s="1329"/>
      <c r="K147" s="1329"/>
      <c r="L147" s="1329"/>
      <c r="M147" s="1329"/>
      <c r="N147" s="1329"/>
      <c r="O147" s="1329"/>
      <c r="P147" s="1329"/>
      <c r="Q147" s="1330"/>
      <c r="R147" s="1339" t="s">
        <v>903</v>
      </c>
      <c r="S147" s="1339"/>
      <c r="T147" s="1339"/>
      <c r="U147" s="1339"/>
      <c r="V147" s="1339"/>
      <c r="W147" s="1339"/>
      <c r="X147" s="1339"/>
      <c r="Y147" s="1339"/>
      <c r="Z147" s="1339"/>
      <c r="AA147" s="1336"/>
      <c r="AB147" s="1336"/>
      <c r="AC147" s="1336"/>
      <c r="AD147" s="1336"/>
      <c r="AE147" s="1336"/>
      <c r="AF147" s="1336"/>
      <c r="AG147" s="1336"/>
      <c r="AH147" s="1336"/>
      <c r="AI147" s="1336"/>
      <c r="AJ147" s="1336"/>
      <c r="AK147" s="1336"/>
      <c r="AL147" s="1336"/>
      <c r="AM147" s="1340" t="s">
        <v>901</v>
      </c>
      <c r="AN147" s="1340"/>
      <c r="AO147" s="1340"/>
      <c r="AP147" s="1340"/>
      <c r="AQ147" s="1340"/>
      <c r="AR147" s="1340"/>
      <c r="AS147" s="1340"/>
      <c r="AT147" s="1340"/>
      <c r="AU147" s="1340"/>
      <c r="AV147" s="1340"/>
      <c r="AW147" s="1340"/>
      <c r="AX147" s="1340"/>
      <c r="AY147" s="1340"/>
      <c r="AZ147" s="1340"/>
      <c r="BA147" s="1340"/>
      <c r="BB147" s="879"/>
      <c r="BC147" s="880"/>
      <c r="BD147" s="881"/>
      <c r="BE147" s="577"/>
      <c r="BI147" s="584"/>
    </row>
    <row r="148" spans="1:63" ht="37.5" customHeight="1" x14ac:dyDescent="0.2">
      <c r="A148" s="852"/>
      <c r="B148" s="1480"/>
      <c r="C148" s="1377" t="s">
        <v>890</v>
      </c>
      <c r="D148" s="1378"/>
      <c r="E148" s="1378"/>
      <c r="F148" s="1378"/>
      <c r="G148" s="1378"/>
      <c r="H148" s="1379"/>
      <c r="I148" s="1606"/>
      <c r="J148" s="1607"/>
      <c r="K148" s="1608"/>
      <c r="L148" s="1606"/>
      <c r="M148" s="1607"/>
      <c r="N148" s="1607"/>
      <c r="O148" s="1607"/>
      <c r="P148" s="1607"/>
      <c r="Q148" s="1608"/>
      <c r="R148" s="1612"/>
      <c r="S148" s="1613"/>
      <c r="T148" s="1613"/>
      <c r="U148" s="1613"/>
      <c r="V148" s="1613"/>
      <c r="W148" s="1613"/>
      <c r="X148" s="1613"/>
      <c r="Y148" s="1613"/>
      <c r="Z148" s="1614"/>
      <c r="AA148" s="1359" t="s">
        <v>888</v>
      </c>
      <c r="AB148" s="1359"/>
      <c r="AC148" s="1359"/>
      <c r="AD148" s="1359"/>
      <c r="AE148" s="1359"/>
      <c r="AF148" s="1359"/>
      <c r="AG148" s="1359"/>
      <c r="AH148" s="1359"/>
      <c r="AI148" s="1359"/>
      <c r="AJ148" s="1359"/>
      <c r="AK148" s="1359"/>
      <c r="AL148" s="1359"/>
      <c r="AM148" s="1678" t="s">
        <v>891</v>
      </c>
      <c r="AN148" s="1678"/>
      <c r="AO148" s="1678"/>
      <c r="AP148" s="1678"/>
      <c r="AQ148" s="1678"/>
      <c r="AR148" s="1678"/>
      <c r="AS148" s="1678"/>
      <c r="AT148" s="1678"/>
      <c r="AU148" s="1678"/>
      <c r="AV148" s="1678"/>
      <c r="AW148" s="1678"/>
      <c r="AX148" s="1678"/>
      <c r="AY148" s="1678"/>
      <c r="AZ148" s="1678"/>
      <c r="BA148" s="1678"/>
      <c r="BB148" s="876"/>
      <c r="BC148" s="877"/>
      <c r="BD148" s="878"/>
      <c r="BE148" s="637"/>
    </row>
    <row r="149" spans="1:63" ht="37.5" customHeight="1" x14ac:dyDescent="0.2">
      <c r="A149" s="852"/>
      <c r="B149" s="1480"/>
      <c r="C149" s="1383"/>
      <c r="D149" s="1384"/>
      <c r="E149" s="1384"/>
      <c r="F149" s="1384"/>
      <c r="G149" s="1384"/>
      <c r="H149" s="1385"/>
      <c r="I149" s="1609"/>
      <c r="J149" s="1610"/>
      <c r="K149" s="1611"/>
      <c r="L149" s="1609"/>
      <c r="M149" s="1610"/>
      <c r="N149" s="1610"/>
      <c r="O149" s="1610"/>
      <c r="P149" s="1610"/>
      <c r="Q149" s="1611"/>
      <c r="R149" s="1396"/>
      <c r="S149" s="1397"/>
      <c r="T149" s="1397"/>
      <c r="U149" s="1397"/>
      <c r="V149" s="1397"/>
      <c r="W149" s="1397"/>
      <c r="X149" s="1397"/>
      <c r="Y149" s="1397"/>
      <c r="Z149" s="1398"/>
      <c r="AA149" s="1359" t="s">
        <v>889</v>
      </c>
      <c r="AB149" s="1359"/>
      <c r="AC149" s="1359"/>
      <c r="AD149" s="1359"/>
      <c r="AE149" s="1359"/>
      <c r="AF149" s="1359"/>
      <c r="AG149" s="1359"/>
      <c r="AH149" s="1359"/>
      <c r="AI149" s="1359"/>
      <c r="AJ149" s="1359"/>
      <c r="AK149" s="1359"/>
      <c r="AL149" s="1359"/>
      <c r="AM149" s="1459" t="s">
        <v>50</v>
      </c>
      <c r="AN149" s="1459"/>
      <c r="AO149" s="1459"/>
      <c r="AP149" s="1459"/>
      <c r="AQ149" s="1459"/>
      <c r="AR149" s="1459"/>
      <c r="AS149" s="1459"/>
      <c r="AT149" s="1459"/>
      <c r="AU149" s="1459"/>
      <c r="AV149" s="1459"/>
      <c r="AW149" s="1459"/>
      <c r="AX149" s="1459"/>
      <c r="AY149" s="1459"/>
      <c r="AZ149" s="1459"/>
      <c r="BA149" s="1459"/>
      <c r="BB149" s="846"/>
      <c r="BC149" s="587"/>
      <c r="BD149" s="851"/>
    </row>
    <row r="150" spans="1:63" ht="30" customHeight="1" x14ac:dyDescent="0.2">
      <c r="A150" s="583"/>
      <c r="B150" s="1480"/>
      <c r="C150" s="1323" t="s">
        <v>924</v>
      </c>
      <c r="D150" s="1323"/>
      <c r="E150" s="1323"/>
      <c r="F150" s="1323"/>
      <c r="G150" s="1323"/>
      <c r="H150" s="1323"/>
      <c r="I150" s="1323"/>
      <c r="J150" s="1323"/>
      <c r="K150" s="1323"/>
      <c r="L150" s="1323"/>
      <c r="M150" s="1323"/>
      <c r="N150" s="1323"/>
      <c r="O150" s="1323"/>
      <c r="P150" s="1323"/>
      <c r="Q150" s="1324"/>
      <c r="R150" s="1430" t="s">
        <v>925</v>
      </c>
      <c r="S150" s="1431"/>
      <c r="T150" s="1431"/>
      <c r="U150" s="1431"/>
      <c r="V150" s="1431"/>
      <c r="W150" s="1431"/>
      <c r="X150" s="1431"/>
      <c r="Y150" s="1431"/>
      <c r="Z150" s="1431"/>
      <c r="AA150" s="1431"/>
      <c r="AB150" s="1431"/>
      <c r="AC150" s="1431"/>
      <c r="AD150" s="1431"/>
      <c r="AE150" s="1431"/>
      <c r="AF150" s="1431"/>
      <c r="AG150" s="1431"/>
      <c r="AH150" s="1431"/>
      <c r="AI150" s="1431"/>
      <c r="AJ150" s="1431"/>
      <c r="AK150" s="1431"/>
      <c r="AL150" s="1432"/>
      <c r="AM150" s="1332" t="s">
        <v>594</v>
      </c>
      <c r="AN150" s="1333"/>
      <c r="AO150" s="1333"/>
      <c r="AP150" s="1333"/>
      <c r="AQ150" s="1333"/>
      <c r="AR150" s="1333"/>
      <c r="AS150" s="1333"/>
      <c r="AT150" s="1333"/>
      <c r="AU150" s="1333"/>
      <c r="AV150" s="1333"/>
      <c r="AW150" s="1333"/>
      <c r="AX150" s="1333"/>
      <c r="AY150" s="1333"/>
      <c r="AZ150" s="1333"/>
      <c r="BA150" s="1334"/>
      <c r="BB150" s="1332"/>
      <c r="BC150" s="1333"/>
      <c r="BD150" s="1335"/>
      <c r="BE150" s="577"/>
      <c r="BI150" s="584"/>
    </row>
    <row r="151" spans="1:63" ht="30" customHeight="1" x14ac:dyDescent="0.2">
      <c r="A151" s="583"/>
      <c r="B151" s="1480"/>
      <c r="C151" s="1326"/>
      <c r="D151" s="1326"/>
      <c r="E151" s="1326"/>
      <c r="F151" s="1326"/>
      <c r="G151" s="1326"/>
      <c r="H151" s="1326"/>
      <c r="I151" s="1326"/>
      <c r="J151" s="1326"/>
      <c r="K151" s="1326"/>
      <c r="L151" s="1326"/>
      <c r="M151" s="1326"/>
      <c r="N151" s="1326"/>
      <c r="O151" s="1326"/>
      <c r="P151" s="1326"/>
      <c r="Q151" s="1327"/>
      <c r="R151" s="1336" t="s">
        <v>902</v>
      </c>
      <c r="S151" s="1337"/>
      <c r="T151" s="1337"/>
      <c r="U151" s="1337"/>
      <c r="V151" s="1337"/>
      <c r="W151" s="1337"/>
      <c r="X151" s="1337"/>
      <c r="Y151" s="1337"/>
      <c r="Z151" s="1337"/>
      <c r="AA151" s="1337"/>
      <c r="AB151" s="1337"/>
      <c r="AC151" s="1337"/>
      <c r="AD151" s="1337"/>
      <c r="AE151" s="1337"/>
      <c r="AF151" s="1337"/>
      <c r="AG151" s="1337"/>
      <c r="AH151" s="1337"/>
      <c r="AI151" s="1337"/>
      <c r="AJ151" s="1337"/>
      <c r="AK151" s="1337"/>
      <c r="AL151" s="1337"/>
      <c r="AM151" s="1338" t="s">
        <v>901</v>
      </c>
      <c r="AN151" s="1338"/>
      <c r="AO151" s="1338"/>
      <c r="AP151" s="1338"/>
      <c r="AQ151" s="1338"/>
      <c r="AR151" s="1338"/>
      <c r="AS151" s="1338"/>
      <c r="AT151" s="1338"/>
      <c r="AU151" s="1338"/>
      <c r="AV151" s="1338"/>
      <c r="AW151" s="1338"/>
      <c r="AX151" s="1338"/>
      <c r="AY151" s="1338"/>
      <c r="AZ151" s="1338"/>
      <c r="BA151" s="1338"/>
      <c r="BB151" s="894"/>
      <c r="BC151" s="895"/>
      <c r="BD151" s="896"/>
      <c r="BE151" s="577"/>
      <c r="BI151" s="584"/>
    </row>
    <row r="152" spans="1:63" ht="30" customHeight="1" thickBot="1" x14ac:dyDescent="0.25">
      <c r="A152" s="583"/>
      <c r="B152" s="1480"/>
      <c r="C152" s="1326"/>
      <c r="D152" s="1326"/>
      <c r="E152" s="1326"/>
      <c r="F152" s="1326"/>
      <c r="G152" s="1326"/>
      <c r="H152" s="1326"/>
      <c r="I152" s="1329"/>
      <c r="J152" s="1329"/>
      <c r="K152" s="1329"/>
      <c r="L152" s="1329"/>
      <c r="M152" s="1329"/>
      <c r="N152" s="1329"/>
      <c r="O152" s="1329"/>
      <c r="P152" s="1329"/>
      <c r="Q152" s="1330"/>
      <c r="R152" s="1339" t="s">
        <v>903</v>
      </c>
      <c r="S152" s="1339"/>
      <c r="T152" s="1339"/>
      <c r="U152" s="1339"/>
      <c r="V152" s="1339"/>
      <c r="W152" s="1339"/>
      <c r="X152" s="1339"/>
      <c r="Y152" s="1339"/>
      <c r="Z152" s="1339"/>
      <c r="AA152" s="1336"/>
      <c r="AB152" s="1336"/>
      <c r="AC152" s="1336"/>
      <c r="AD152" s="1336"/>
      <c r="AE152" s="1336"/>
      <c r="AF152" s="1336"/>
      <c r="AG152" s="1336"/>
      <c r="AH152" s="1336"/>
      <c r="AI152" s="1336"/>
      <c r="AJ152" s="1336"/>
      <c r="AK152" s="1336"/>
      <c r="AL152" s="1336"/>
      <c r="AM152" s="1679" t="s">
        <v>901</v>
      </c>
      <c r="AN152" s="1679"/>
      <c r="AO152" s="1679"/>
      <c r="AP152" s="1679"/>
      <c r="AQ152" s="1679"/>
      <c r="AR152" s="1679"/>
      <c r="AS152" s="1679"/>
      <c r="AT152" s="1679"/>
      <c r="AU152" s="1679"/>
      <c r="AV152" s="1679"/>
      <c r="AW152" s="1679"/>
      <c r="AX152" s="1679"/>
      <c r="AY152" s="1679"/>
      <c r="AZ152" s="1679"/>
      <c r="BA152" s="1679"/>
      <c r="BB152" s="905"/>
      <c r="BC152" s="903"/>
      <c r="BD152" s="904"/>
      <c r="BE152" s="577"/>
      <c r="BI152" s="584"/>
    </row>
    <row r="153" spans="1:63" ht="36" customHeight="1" x14ac:dyDescent="0.2">
      <c r="A153" s="570"/>
      <c r="B153" s="1675" t="s">
        <v>926</v>
      </c>
      <c r="C153" s="1676"/>
      <c r="D153" s="1676"/>
      <c r="E153" s="1676"/>
      <c r="F153" s="1676"/>
      <c r="G153" s="1676"/>
      <c r="H153" s="1676"/>
      <c r="I153" s="1676"/>
      <c r="J153" s="1676"/>
      <c r="K153" s="1676"/>
      <c r="L153" s="1676"/>
      <c r="M153" s="1676"/>
      <c r="N153" s="1676"/>
      <c r="O153" s="1676"/>
      <c r="P153" s="1676"/>
      <c r="Q153" s="1676"/>
      <c r="R153" s="1676"/>
      <c r="S153" s="1676"/>
      <c r="T153" s="1676"/>
      <c r="U153" s="1676"/>
      <c r="V153" s="1676"/>
      <c r="W153" s="1676"/>
      <c r="X153" s="1676"/>
      <c r="Y153" s="1676"/>
      <c r="Z153" s="1676"/>
      <c r="AA153" s="1676"/>
      <c r="AB153" s="1676"/>
      <c r="AC153" s="1676"/>
      <c r="AD153" s="1676"/>
      <c r="AE153" s="1676"/>
      <c r="AF153" s="1676"/>
      <c r="AG153" s="1676"/>
      <c r="AH153" s="1676"/>
      <c r="AI153" s="1676"/>
      <c r="AJ153" s="1676"/>
      <c r="AK153" s="1676"/>
      <c r="AL153" s="1676"/>
      <c r="AM153" s="1676"/>
      <c r="AN153" s="1676"/>
      <c r="AO153" s="1676"/>
      <c r="AP153" s="1676"/>
      <c r="AQ153" s="1676"/>
      <c r="AR153" s="1676"/>
      <c r="AS153" s="1676"/>
      <c r="AT153" s="1676"/>
      <c r="AU153" s="1676"/>
      <c r="AV153" s="1676"/>
      <c r="AW153" s="1676"/>
      <c r="AX153" s="1676"/>
      <c r="AY153" s="1676"/>
      <c r="AZ153" s="1676"/>
      <c r="BA153" s="1676"/>
      <c r="BB153" s="1676"/>
      <c r="BC153" s="1676"/>
      <c r="BD153" s="1676"/>
    </row>
    <row r="154" spans="1:63" ht="49.2" customHeight="1" x14ac:dyDescent="0.2">
      <c r="A154" s="570"/>
      <c r="B154" s="1677"/>
      <c r="C154" s="1677"/>
      <c r="D154" s="1677"/>
      <c r="E154" s="1677"/>
      <c r="F154" s="1677"/>
      <c r="G154" s="1677"/>
      <c r="H154" s="1677"/>
      <c r="I154" s="1677"/>
      <c r="J154" s="1677"/>
      <c r="K154" s="1677"/>
      <c r="L154" s="1677"/>
      <c r="M154" s="1677"/>
      <c r="N154" s="1677"/>
      <c r="O154" s="1677"/>
      <c r="P154" s="1677"/>
      <c r="Q154" s="1677"/>
      <c r="R154" s="1677"/>
      <c r="S154" s="1677"/>
      <c r="T154" s="1677"/>
      <c r="U154" s="1677"/>
      <c r="V154" s="1677"/>
      <c r="W154" s="1677"/>
      <c r="X154" s="1677"/>
      <c r="Y154" s="1677"/>
      <c r="Z154" s="1677"/>
      <c r="AA154" s="1677"/>
      <c r="AB154" s="1677"/>
      <c r="AC154" s="1677"/>
      <c r="AD154" s="1677"/>
      <c r="AE154" s="1677"/>
      <c r="AF154" s="1677"/>
      <c r="AG154" s="1677"/>
      <c r="AH154" s="1677"/>
      <c r="AI154" s="1677"/>
      <c r="AJ154" s="1677"/>
      <c r="AK154" s="1677"/>
      <c r="AL154" s="1677"/>
      <c r="AM154" s="1677"/>
      <c r="AN154" s="1677"/>
      <c r="AO154" s="1677"/>
      <c r="AP154" s="1677"/>
      <c r="AQ154" s="1677"/>
      <c r="AR154" s="1677"/>
      <c r="AS154" s="1677"/>
      <c r="AT154" s="1677"/>
      <c r="AU154" s="1677"/>
      <c r="AV154" s="1677"/>
      <c r="AW154" s="1677"/>
      <c r="AX154" s="1677"/>
      <c r="AY154" s="1677"/>
      <c r="AZ154" s="1677"/>
      <c r="BA154" s="1677"/>
      <c r="BB154" s="1677"/>
      <c r="BC154" s="1677"/>
      <c r="BD154" s="1677"/>
      <c r="BI154" s="570" t="s">
        <v>314</v>
      </c>
    </row>
    <row r="155" spans="1:63" x14ac:dyDescent="0.2">
      <c r="A155" s="570"/>
      <c r="BI155" s="570" t="s">
        <v>320</v>
      </c>
      <c r="BK155" s="570" t="s">
        <v>744</v>
      </c>
    </row>
    <row r="156" spans="1:63" x14ac:dyDescent="0.2">
      <c r="A156" s="570"/>
      <c r="BI156" s="570" t="s">
        <v>321</v>
      </c>
      <c r="BK156" s="570" t="s">
        <v>743</v>
      </c>
    </row>
    <row r="157" spans="1:63" x14ac:dyDescent="0.2">
      <c r="A157" s="570"/>
      <c r="L157" s="570"/>
      <c r="M157" s="570"/>
      <c r="N157" s="570"/>
      <c r="O157" s="570"/>
      <c r="P157" s="570"/>
      <c r="Q157" s="570"/>
      <c r="AA157" s="570"/>
      <c r="AB157" s="570"/>
      <c r="AC157" s="570"/>
      <c r="AD157" s="570"/>
      <c r="AE157" s="570"/>
      <c r="AF157" s="570"/>
      <c r="AG157" s="570"/>
      <c r="AH157" s="570"/>
      <c r="AI157" s="570"/>
      <c r="AJ157" s="570"/>
      <c r="AK157" s="570"/>
      <c r="AL157" s="570"/>
      <c r="BI157" s="570" t="s">
        <v>322</v>
      </c>
    </row>
    <row r="158" spans="1:63" x14ac:dyDescent="0.2">
      <c r="A158" s="570"/>
      <c r="L158" s="570"/>
      <c r="M158" s="570"/>
      <c r="N158" s="570"/>
      <c r="O158" s="570"/>
      <c r="P158" s="570"/>
      <c r="Q158" s="570"/>
      <c r="AA158" s="570"/>
      <c r="AB158" s="570"/>
      <c r="AC158" s="570"/>
      <c r="AD158" s="570"/>
      <c r="AE158" s="570"/>
      <c r="AF158" s="570"/>
      <c r="AG158" s="570"/>
      <c r="AH158" s="570"/>
      <c r="AI158" s="570"/>
      <c r="AJ158" s="570"/>
      <c r="AK158" s="570"/>
      <c r="AL158" s="570"/>
      <c r="BI158" s="570" t="s">
        <v>323</v>
      </c>
    </row>
    <row r="159" spans="1:63" x14ac:dyDescent="0.2">
      <c r="A159" s="570"/>
      <c r="L159" s="570"/>
      <c r="M159" s="570"/>
      <c r="N159" s="570"/>
      <c r="O159" s="570"/>
      <c r="P159" s="570"/>
      <c r="Q159" s="570"/>
      <c r="AA159" s="570"/>
      <c r="AB159" s="570"/>
      <c r="AC159" s="570"/>
      <c r="AD159" s="570"/>
      <c r="AE159" s="570"/>
      <c r="AF159" s="570"/>
      <c r="AG159" s="570"/>
      <c r="AH159" s="570"/>
      <c r="AI159" s="570"/>
      <c r="AJ159" s="570"/>
      <c r="AK159" s="570"/>
      <c r="AL159" s="570"/>
      <c r="BI159" s="570" t="s">
        <v>324</v>
      </c>
    </row>
    <row r="160" spans="1:63" x14ac:dyDescent="0.2">
      <c r="A160" s="570"/>
      <c r="L160" s="570"/>
      <c r="M160" s="570"/>
      <c r="N160" s="570"/>
      <c r="O160" s="570"/>
      <c r="P160" s="570"/>
      <c r="Q160" s="570"/>
      <c r="AA160" s="570"/>
      <c r="AB160" s="570"/>
      <c r="AC160" s="570"/>
      <c r="AD160" s="570"/>
      <c r="AE160" s="570"/>
      <c r="AF160" s="570"/>
      <c r="AG160" s="570"/>
      <c r="AH160" s="570"/>
      <c r="AI160" s="570"/>
      <c r="AJ160" s="570"/>
      <c r="AK160" s="570"/>
      <c r="AL160" s="570"/>
      <c r="BI160" s="570" t="s">
        <v>325</v>
      </c>
    </row>
  </sheetData>
  <mergeCells count="487">
    <mergeCell ref="BB54:BD54"/>
    <mergeCell ref="C77:Q77"/>
    <mergeCell ref="R77:BA77"/>
    <mergeCell ref="BB77:BD77"/>
    <mergeCell ref="C103:Q103"/>
    <mergeCell ref="R103:BA103"/>
    <mergeCell ref="BB103:BD103"/>
    <mergeCell ref="C127:Q127"/>
    <mergeCell ref="R127:BA127"/>
    <mergeCell ref="BB127:BD127"/>
    <mergeCell ref="BB90:BD90"/>
    <mergeCell ref="BB80:BD80"/>
    <mergeCell ref="BB83:BD83"/>
    <mergeCell ref="AA74:BA74"/>
    <mergeCell ref="AA60:AL60"/>
    <mergeCell ref="BB59:BD59"/>
    <mergeCell ref="BB66:BD66"/>
    <mergeCell ref="BB67:BD67"/>
    <mergeCell ref="AM66:BA66"/>
    <mergeCell ref="AA83:AL83"/>
    <mergeCell ref="AA78:AL78"/>
    <mergeCell ref="AM81:BA81"/>
    <mergeCell ref="AA79:AL79"/>
    <mergeCell ref="AM90:BA90"/>
    <mergeCell ref="BB133:BD133"/>
    <mergeCell ref="AA134:AL134"/>
    <mergeCell ref="BB134:BD134"/>
    <mergeCell ref="AA135:AL135"/>
    <mergeCell ref="BB128:BD128"/>
    <mergeCell ref="AA117:AL117"/>
    <mergeCell ref="AM117:BA117"/>
    <mergeCell ref="AA105:AL105"/>
    <mergeCell ref="AM105:BA105"/>
    <mergeCell ref="AA112:AL112"/>
    <mergeCell ref="BB112:BD112"/>
    <mergeCell ref="AM108:BA108"/>
    <mergeCell ref="BB123:BD124"/>
    <mergeCell ref="AM119:BA119"/>
    <mergeCell ref="AM131:BA131"/>
    <mergeCell ref="AA109:AL109"/>
    <mergeCell ref="AM121:BA121"/>
    <mergeCell ref="BB118:BD118"/>
    <mergeCell ref="BB117:BD117"/>
    <mergeCell ref="AM118:BA118"/>
    <mergeCell ref="AM116:BA116"/>
    <mergeCell ref="BB116:BD116"/>
    <mergeCell ref="BB119:BD119"/>
    <mergeCell ref="BB120:BD120"/>
    <mergeCell ref="BB43:BD43"/>
    <mergeCell ref="AM44:BA44"/>
    <mergeCell ref="BB44:BD44"/>
    <mergeCell ref="AM39:BA39"/>
    <mergeCell ref="AA61:AL61"/>
    <mergeCell ref="AA81:AL81"/>
    <mergeCell ref="AA87:AL87"/>
    <mergeCell ref="BB32:BD32"/>
    <mergeCell ref="BB33:BD33"/>
    <mergeCell ref="BB39:BD39"/>
    <mergeCell ref="BB45:BD45"/>
    <mergeCell ref="AM70:BA70"/>
    <mergeCell ref="BB70:BD70"/>
    <mergeCell ref="AM71:BA71"/>
    <mergeCell ref="AM80:BA80"/>
    <mergeCell ref="BB78:BD78"/>
    <mergeCell ref="AM45:BA45"/>
    <mergeCell ref="AA39:AL39"/>
    <mergeCell ref="BB47:BD47"/>
    <mergeCell ref="AA58:AL58"/>
    <mergeCell ref="AA56:AL56"/>
    <mergeCell ref="AA57:AL57"/>
    <mergeCell ref="AA55:AL55"/>
    <mergeCell ref="BB56:BD56"/>
    <mergeCell ref="BB81:BD81"/>
    <mergeCell ref="BB63:BD63"/>
    <mergeCell ref="BB64:BD64"/>
    <mergeCell ref="BB61:BD61"/>
    <mergeCell ref="BB73:BD74"/>
    <mergeCell ref="BB68:BD68"/>
    <mergeCell ref="AM82:BA82"/>
    <mergeCell ref="AM78:BA78"/>
    <mergeCell ref="BB60:BD60"/>
    <mergeCell ref="BB65:BD65"/>
    <mergeCell ref="BB12:BD12"/>
    <mergeCell ref="AA10:AL10"/>
    <mergeCell ref="BB23:BD23"/>
    <mergeCell ref="AA38:AL38"/>
    <mergeCell ref="AM38:BA38"/>
    <mergeCell ref="BB38:BD38"/>
    <mergeCell ref="AM24:BA24"/>
    <mergeCell ref="AY26:BA26"/>
    <mergeCell ref="AY27:BA27"/>
    <mergeCell ref="AY28:BA28"/>
    <mergeCell ref="BB35:BD35"/>
    <mergeCell ref="BB37:BD37"/>
    <mergeCell ref="AV33:AX33"/>
    <mergeCell ref="AV32:AX32"/>
    <mergeCell ref="AY35:BA35"/>
    <mergeCell ref="BB24:BD24"/>
    <mergeCell ref="BB31:BD31"/>
    <mergeCell ref="BB30:BD30"/>
    <mergeCell ref="AM18:BA18"/>
    <mergeCell ref="BB28:BD28"/>
    <mergeCell ref="BB29:BD29"/>
    <mergeCell ref="BB13:BD13"/>
    <mergeCell ref="BB19:BD19"/>
    <mergeCell ref="BB16:BD16"/>
    <mergeCell ref="BB131:BD131"/>
    <mergeCell ref="AM55:BA55"/>
    <mergeCell ref="BB55:BD55"/>
    <mergeCell ref="AM64:BA64"/>
    <mergeCell ref="AM65:BA65"/>
    <mergeCell ref="AM92:BA92"/>
    <mergeCell ref="AM69:BA69"/>
    <mergeCell ref="BB93:BD93"/>
    <mergeCell ref="BB79:BD79"/>
    <mergeCell ref="AM91:BA91"/>
    <mergeCell ref="BB96:BD96"/>
    <mergeCell ref="BB92:BD92"/>
    <mergeCell ref="AM83:BA83"/>
    <mergeCell ref="AM67:BA67"/>
    <mergeCell ref="AM61:BA61"/>
    <mergeCell ref="BB62:BD62"/>
    <mergeCell ref="BB82:BD82"/>
    <mergeCell ref="AM93:BA93"/>
    <mergeCell ref="BB91:BD91"/>
    <mergeCell ref="BB129:BD129"/>
    <mergeCell ref="BB57:BD57"/>
    <mergeCell ref="AM58:BA58"/>
    <mergeCell ref="BB58:BD58"/>
    <mergeCell ref="BB69:BD69"/>
    <mergeCell ref="BB8:BD8"/>
    <mergeCell ref="AM8:BA8"/>
    <mergeCell ref="AA9:AL9"/>
    <mergeCell ref="AM9:BA9"/>
    <mergeCell ref="BB9:BD9"/>
    <mergeCell ref="AA18:AL18"/>
    <mergeCell ref="AA23:AL23"/>
    <mergeCell ref="AM57:BA57"/>
    <mergeCell ref="BB46:BD46"/>
    <mergeCell ref="AM46:BA46"/>
    <mergeCell ref="BB42:BD42"/>
    <mergeCell ref="BB36:BD36"/>
    <mergeCell ref="R46:AL46"/>
    <mergeCell ref="R44:AL44"/>
    <mergeCell ref="BB26:BD26"/>
    <mergeCell ref="AV26:AX26"/>
    <mergeCell ref="BB41:BD41"/>
    <mergeCell ref="AM40:BA40"/>
    <mergeCell ref="BB40:BD40"/>
    <mergeCell ref="BB50:BD51"/>
    <mergeCell ref="AA51:BA51"/>
    <mergeCell ref="R51:Z51"/>
    <mergeCell ref="BB27:BD27"/>
    <mergeCell ref="BB34:BD34"/>
    <mergeCell ref="BB20:BD20"/>
    <mergeCell ref="BB21:BD21"/>
    <mergeCell ref="BB25:BD25"/>
    <mergeCell ref="AM21:BA21"/>
    <mergeCell ref="AM13:BA13"/>
    <mergeCell ref="BB17:BD17"/>
    <mergeCell ref="BB18:BD18"/>
    <mergeCell ref="BB14:BD14"/>
    <mergeCell ref="L4:Y4"/>
    <mergeCell ref="AA4:AE4"/>
    <mergeCell ref="AF4:BA4"/>
    <mergeCell ref="AA6:BA7"/>
    <mergeCell ref="AM11:BA11"/>
    <mergeCell ref="L8:Q43"/>
    <mergeCell ref="R8:Z43"/>
    <mergeCell ref="AM10:BA10"/>
    <mergeCell ref="AA43:AL43"/>
    <mergeCell ref="AA21:AL21"/>
    <mergeCell ref="AM19:BA19"/>
    <mergeCell ref="AM15:BA15"/>
    <mergeCell ref="AA22:AL22"/>
    <mergeCell ref="AM16:BA16"/>
    <mergeCell ref="AA17:AL17"/>
    <mergeCell ref="AM17:BA17"/>
    <mergeCell ref="AA19:AL19"/>
    <mergeCell ref="AM41:BA41"/>
    <mergeCell ref="AA20:AL20"/>
    <mergeCell ref="AM20:BA20"/>
    <mergeCell ref="AY29:BA29"/>
    <mergeCell ref="AV35:AX35"/>
    <mergeCell ref="AA12:AL12"/>
    <mergeCell ref="R6:Z7"/>
    <mergeCell ref="R69:AL69"/>
    <mergeCell ref="AA68:AL68"/>
    <mergeCell ref="AA24:AL24"/>
    <mergeCell ref="AA16:AL16"/>
    <mergeCell ref="AM63:BA63"/>
    <mergeCell ref="AM62:BA62"/>
    <mergeCell ref="AM60:BA60"/>
    <mergeCell ref="AM68:BA68"/>
    <mergeCell ref="AY32:BA32"/>
    <mergeCell ref="AV34:AX34"/>
    <mergeCell ref="AA40:AL40"/>
    <mergeCell ref="AM43:BA43"/>
    <mergeCell ref="AY33:BA33"/>
    <mergeCell ref="AV29:AX29"/>
    <mergeCell ref="AA42:AL42"/>
    <mergeCell ref="R45:AL45"/>
    <mergeCell ref="R74:Z74"/>
    <mergeCell ref="AM72:BA72"/>
    <mergeCell ref="AM79:BA79"/>
    <mergeCell ref="A2:BE2"/>
    <mergeCell ref="B4:K4"/>
    <mergeCell ref="B6:H7"/>
    <mergeCell ref="I6:K7"/>
    <mergeCell ref="L6:Q7"/>
    <mergeCell ref="AM22:BA22"/>
    <mergeCell ref="BB22:BD22"/>
    <mergeCell ref="BB15:BD15"/>
    <mergeCell ref="BB7:BD7"/>
    <mergeCell ref="AA11:AL11"/>
    <mergeCell ref="BB11:BD11"/>
    <mergeCell ref="AA8:AL8"/>
    <mergeCell ref="BB10:BD10"/>
    <mergeCell ref="AM12:BA12"/>
    <mergeCell ref="AA14:AL14"/>
    <mergeCell ref="AM14:BA14"/>
    <mergeCell ref="AA15:AL15"/>
    <mergeCell ref="B8:B100"/>
    <mergeCell ref="C50:Q50"/>
    <mergeCell ref="C51:Q51"/>
    <mergeCell ref="C8:H43"/>
    <mergeCell ref="BS89:CG89"/>
    <mergeCell ref="AA84:AL84"/>
    <mergeCell ref="AM84:BA84"/>
    <mergeCell ref="BB84:BD84"/>
    <mergeCell ref="AA85:AL85"/>
    <mergeCell ref="BB88:BD88"/>
    <mergeCell ref="AA88:AL88"/>
    <mergeCell ref="BB85:BD85"/>
    <mergeCell ref="BB86:BD86"/>
    <mergeCell ref="AM89:BA89"/>
    <mergeCell ref="BB89:BD89"/>
    <mergeCell ref="BG89:BR89"/>
    <mergeCell ref="AM85:BA85"/>
    <mergeCell ref="BB87:BD87"/>
    <mergeCell ref="AM87:BA87"/>
    <mergeCell ref="AM88:BA88"/>
    <mergeCell ref="AA86:AL86"/>
    <mergeCell ref="AM86:BA86"/>
    <mergeCell ref="AV31:AX31"/>
    <mergeCell ref="I8:K24"/>
    <mergeCell ref="I28:K43"/>
    <mergeCell ref="AA25:AL25"/>
    <mergeCell ref="AM25:BA25"/>
    <mergeCell ref="AY30:BA30"/>
    <mergeCell ref="AY31:BA31"/>
    <mergeCell ref="AY36:BA36"/>
    <mergeCell ref="AV30:AX30"/>
    <mergeCell ref="AA41:AL41"/>
    <mergeCell ref="AM42:BA42"/>
    <mergeCell ref="AA37:AL37"/>
    <mergeCell ref="AM37:BA37"/>
    <mergeCell ref="I25:K25"/>
    <mergeCell ref="I26:K26"/>
    <mergeCell ref="I27:K27"/>
    <mergeCell ref="AM26:AU26"/>
    <mergeCell ref="AA13:AL13"/>
    <mergeCell ref="AM23:BA23"/>
    <mergeCell ref="AV36:AX36"/>
    <mergeCell ref="AA26:AL36"/>
    <mergeCell ref="AY34:BA34"/>
    <mergeCell ref="AV27:AX27"/>
    <mergeCell ref="AV28:AX28"/>
    <mergeCell ref="BS114:CG114"/>
    <mergeCell ref="AA114:AL114"/>
    <mergeCell ref="AM114:BA114"/>
    <mergeCell ref="BB114:BD114"/>
    <mergeCell ref="AA113:AL113"/>
    <mergeCell ref="BS113:CG113"/>
    <mergeCell ref="BG113:BR113"/>
    <mergeCell ref="BG114:BR114"/>
    <mergeCell ref="BB99:BD100"/>
    <mergeCell ref="BB113:BD113"/>
    <mergeCell ref="AM113:BA113"/>
    <mergeCell ref="AA107:AL107"/>
    <mergeCell ref="AA111:AL111"/>
    <mergeCell ref="AM97:BA97"/>
    <mergeCell ref="AA100:BA100"/>
    <mergeCell ref="R102:BA102"/>
    <mergeCell ref="BB94:BD94"/>
    <mergeCell ref="R95:AL95"/>
    <mergeCell ref="R100:Z100"/>
    <mergeCell ref="AA110:AL110"/>
    <mergeCell ref="AA108:AL108"/>
    <mergeCell ref="BB105:BD105"/>
    <mergeCell ref="BB104:BD104"/>
    <mergeCell ref="AM106:BA106"/>
    <mergeCell ref="BB107:BD107"/>
    <mergeCell ref="BB108:BD108"/>
    <mergeCell ref="BB106:BD106"/>
    <mergeCell ref="AM104:BA104"/>
    <mergeCell ref="AM95:BA95"/>
    <mergeCell ref="BB95:BD95"/>
    <mergeCell ref="R96:AL96"/>
    <mergeCell ref="AM96:BA96"/>
    <mergeCell ref="AM98:BA98"/>
    <mergeCell ref="R98:AL98"/>
    <mergeCell ref="R97:AL97"/>
    <mergeCell ref="R99:BA99"/>
    <mergeCell ref="AM115:BA115"/>
    <mergeCell ref="BB115:BD115"/>
    <mergeCell ref="AM110:BA110"/>
    <mergeCell ref="BB111:BD111"/>
    <mergeCell ref="BB109:BD109"/>
    <mergeCell ref="AM109:BA109"/>
    <mergeCell ref="BB110:BD110"/>
    <mergeCell ref="AM111:BA111"/>
    <mergeCell ref="AM107:BA107"/>
    <mergeCell ref="AM112:BA112"/>
    <mergeCell ref="R122:AL122"/>
    <mergeCell ref="R104:Z117"/>
    <mergeCell ref="R118:AL118"/>
    <mergeCell ref="AA92:AL92"/>
    <mergeCell ref="R71:AL71"/>
    <mergeCell ref="C70:Q72"/>
    <mergeCell ref="C96:Q98"/>
    <mergeCell ref="C73:Q73"/>
    <mergeCell ref="C100:Q100"/>
    <mergeCell ref="C105:H117"/>
    <mergeCell ref="L105:Q117"/>
    <mergeCell ref="R72:AL72"/>
    <mergeCell ref="AA116:AL116"/>
    <mergeCell ref="C74:Q74"/>
    <mergeCell ref="I84:K84"/>
    <mergeCell ref="C99:Q99"/>
    <mergeCell ref="AA115:AL115"/>
    <mergeCell ref="I110:K110"/>
    <mergeCell ref="AA93:AL93"/>
    <mergeCell ref="AA94:AL94"/>
    <mergeCell ref="I80:K81"/>
    <mergeCell ref="I82:K83"/>
    <mergeCell ref="AA104:AL104"/>
    <mergeCell ref="C75:Q75"/>
    <mergeCell ref="C76:Q76"/>
    <mergeCell ref="I63:K64"/>
    <mergeCell ref="I65:K68"/>
    <mergeCell ref="C56:H68"/>
    <mergeCell ref="L55:Q68"/>
    <mergeCell ref="AA64:AL64"/>
    <mergeCell ref="AA89:AL89"/>
    <mergeCell ref="AA65:AL65"/>
    <mergeCell ref="AA66:AL66"/>
    <mergeCell ref="AA67:AL67"/>
    <mergeCell ref="C78:H94"/>
    <mergeCell ref="I85:K94"/>
    <mergeCell ref="AA91:AL91"/>
    <mergeCell ref="AA63:AL63"/>
    <mergeCell ref="AA80:AL80"/>
    <mergeCell ref="AA90:AL90"/>
    <mergeCell ref="AA82:AL82"/>
    <mergeCell ref="R73:BA73"/>
    <mergeCell ref="AM94:BA94"/>
    <mergeCell ref="I62:K62"/>
    <mergeCell ref="AA62:AL62"/>
    <mergeCell ref="I55:K58"/>
    <mergeCell ref="I59:K61"/>
    <mergeCell ref="AM56:BA56"/>
    <mergeCell ref="BB145:BD145"/>
    <mergeCell ref="R146:AL146"/>
    <mergeCell ref="AM146:BA146"/>
    <mergeCell ref="C52:Q52"/>
    <mergeCell ref="C53:Q53"/>
    <mergeCell ref="BB125:BD126"/>
    <mergeCell ref="C125:Q125"/>
    <mergeCell ref="C126:Q126"/>
    <mergeCell ref="R125:BA125"/>
    <mergeCell ref="R126:BA126"/>
    <mergeCell ref="BB75:BD76"/>
    <mergeCell ref="C101:Q101"/>
    <mergeCell ref="C102:Q102"/>
    <mergeCell ref="BB52:BD53"/>
    <mergeCell ref="R52:BA52"/>
    <mergeCell ref="R53:BA53"/>
    <mergeCell ref="R75:BA75"/>
    <mergeCell ref="R76:BA76"/>
    <mergeCell ref="R101:BA101"/>
    <mergeCell ref="BB101:BD102"/>
    <mergeCell ref="L78:Q94"/>
    <mergeCell ref="R78:Z94"/>
    <mergeCell ref="R70:AL70"/>
    <mergeCell ref="I78:K79"/>
    <mergeCell ref="B153:BD154"/>
    <mergeCell ref="B142:B152"/>
    <mergeCell ref="AM144:BA144"/>
    <mergeCell ref="AA148:AL148"/>
    <mergeCell ref="AM148:BA148"/>
    <mergeCell ref="AA149:AL149"/>
    <mergeCell ref="R147:AL147"/>
    <mergeCell ref="AM147:BA147"/>
    <mergeCell ref="AA136:AL136"/>
    <mergeCell ref="AM136:BA136"/>
    <mergeCell ref="BB136:BD136"/>
    <mergeCell ref="R151:AL151"/>
    <mergeCell ref="AM151:BA151"/>
    <mergeCell ref="R152:AL152"/>
    <mergeCell ref="AM152:BA152"/>
    <mergeCell ref="C148:H149"/>
    <mergeCell ref="I148:K149"/>
    <mergeCell ref="AM142:BA142"/>
    <mergeCell ref="AA142:AL142"/>
    <mergeCell ref="AM141:BA141"/>
    <mergeCell ref="AA138:AL138"/>
    <mergeCell ref="AM137:BA137"/>
    <mergeCell ref="AM138:BA138"/>
    <mergeCell ref="BB139:BD139"/>
    <mergeCell ref="R55:Z68"/>
    <mergeCell ref="R50:BA50"/>
    <mergeCell ref="R48:AL48"/>
    <mergeCell ref="AM48:BA48"/>
    <mergeCell ref="R49:AL49"/>
    <mergeCell ref="AM49:BA49"/>
    <mergeCell ref="C47:Q49"/>
    <mergeCell ref="AA59:AL59"/>
    <mergeCell ref="AM59:BA59"/>
    <mergeCell ref="R47:AL47"/>
    <mergeCell ref="AM47:BA47"/>
    <mergeCell ref="C54:Q54"/>
    <mergeCell ref="R54:BA54"/>
    <mergeCell ref="R120:AL120"/>
    <mergeCell ref="AM120:BA120"/>
    <mergeCell ref="I112:K117"/>
    <mergeCell ref="AA106:AL106"/>
    <mergeCell ref="AA143:AL143"/>
    <mergeCell ref="AM128:BA128"/>
    <mergeCell ref="C124:Q124"/>
    <mergeCell ref="R124:Z124"/>
    <mergeCell ref="AA124:BA124"/>
    <mergeCell ref="R119:AL119"/>
    <mergeCell ref="C142:H144"/>
    <mergeCell ref="I142:K144"/>
    <mergeCell ref="L142:Q144"/>
    <mergeCell ref="R142:Z144"/>
    <mergeCell ref="AM143:BA143"/>
    <mergeCell ref="AM122:BA122"/>
    <mergeCell ref="C120:Q122"/>
    <mergeCell ref="L128:Q133"/>
    <mergeCell ref="R128:Z133"/>
    <mergeCell ref="AA129:AL129"/>
    <mergeCell ref="C123:Q123"/>
    <mergeCell ref="I105:K109"/>
    <mergeCell ref="I111:K111"/>
    <mergeCell ref="R121:AL121"/>
    <mergeCell ref="BB150:BD150"/>
    <mergeCell ref="C145:Q147"/>
    <mergeCell ref="BB142:BD142"/>
    <mergeCell ref="AM149:BA149"/>
    <mergeCell ref="AA144:AL144"/>
    <mergeCell ref="R145:AL145"/>
    <mergeCell ref="AM145:BA145"/>
    <mergeCell ref="AA130:AL130"/>
    <mergeCell ref="AA128:AL128"/>
    <mergeCell ref="AA131:AL131"/>
    <mergeCell ref="C134:H138"/>
    <mergeCell ref="I134:K138"/>
    <mergeCell ref="L134:Q138"/>
    <mergeCell ref="R134:Z138"/>
    <mergeCell ref="C139:Q141"/>
    <mergeCell ref="AM139:BA139"/>
    <mergeCell ref="AA137:AL137"/>
    <mergeCell ref="BB130:BD130"/>
    <mergeCell ref="BB132:BD132"/>
    <mergeCell ref="AM132:BA132"/>
    <mergeCell ref="AM130:BA130"/>
    <mergeCell ref="BB135:BD135"/>
    <mergeCell ref="AM135:BA135"/>
    <mergeCell ref="AA133:AL133"/>
    <mergeCell ref="R123:BA123"/>
    <mergeCell ref="L148:Q149"/>
    <mergeCell ref="R148:Z149"/>
    <mergeCell ref="C150:Q152"/>
    <mergeCell ref="R150:AL150"/>
    <mergeCell ref="AM150:BA150"/>
    <mergeCell ref="AM129:BA129"/>
    <mergeCell ref="AA132:AL132"/>
    <mergeCell ref="C128:H133"/>
    <mergeCell ref="I128:K133"/>
    <mergeCell ref="AM140:BA140"/>
    <mergeCell ref="AM133:BA133"/>
    <mergeCell ref="AM134:BA134"/>
    <mergeCell ref="R139:AL139"/>
    <mergeCell ref="R140:AL140"/>
    <mergeCell ref="R141:AL141"/>
  </mergeCells>
  <phoneticPr fontId="5"/>
  <dataValidations count="2">
    <dataValidation type="list" allowBlank="1" showInputMessage="1" showErrorMessage="1" sqref="AV27:BA36">
      <formula1>$BK$155:$BK$157</formula1>
    </dataValidation>
    <dataValidation type="list" allowBlank="1" showInputMessage="1" showErrorMessage="1" sqref="L4:Y4">
      <formula1>$BI$154:$BI$160</formula1>
    </dataValidation>
  </dataValidations>
  <pageMargins left="0.78740157480314965" right="0.78740157480314965" top="0.98425196850393704" bottom="0.74803149606299213" header="0.51181102362204722" footer="0.51181102362204722"/>
  <pageSetup paperSize="9" scale="49" orientation="portrait" r:id="rId1"/>
  <headerFooter alignWithMargins="0"/>
  <rowBreaks count="4" manualBreakCount="4">
    <brk id="54" max="55" man="1"/>
    <brk id="77" max="55" man="1"/>
    <brk id="103" max="55" man="1"/>
    <brk id="141" max="5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CY78"/>
  <sheetViews>
    <sheetView showGridLines="0" view="pageBreakPreview" zoomScale="75" zoomScaleNormal="50" zoomScaleSheetLayoutView="75" workbookViewId="0">
      <selection activeCell="AG4" sqref="AG4:BF4"/>
    </sheetView>
  </sheetViews>
  <sheetFormatPr defaultColWidth="9" defaultRowHeight="13.2" x14ac:dyDescent="0.2"/>
  <cols>
    <col min="1" max="1" width="2" style="603" customWidth="1"/>
    <col min="2" max="2" width="2.6640625" style="603" customWidth="1"/>
    <col min="3" max="3" width="4.77734375" style="603" customWidth="1"/>
    <col min="4" max="4" width="0.44140625" style="603" customWidth="1"/>
    <col min="5" max="9" width="2.6640625" style="603" customWidth="1"/>
    <col min="10" max="10" width="4.6640625" style="603" customWidth="1"/>
    <col min="11" max="11" width="2.77734375" style="603" customWidth="1"/>
    <col min="12" max="12" width="2.6640625" style="603" customWidth="1"/>
    <col min="13" max="13" width="0.6640625" style="603" customWidth="1"/>
    <col min="14" max="14" width="2.21875" style="603" customWidth="1"/>
    <col min="15" max="15" width="3.77734375" style="603" customWidth="1"/>
    <col min="16" max="16" width="1.77734375" style="603" customWidth="1"/>
    <col min="17" max="17" width="1.33203125" style="603" customWidth="1"/>
    <col min="18" max="19" width="1.44140625" style="603" customWidth="1"/>
    <col min="20" max="20" width="1.33203125" style="603" customWidth="1"/>
    <col min="21" max="21" width="4" style="603" customWidth="1"/>
    <col min="22" max="22" width="1" style="603" customWidth="1"/>
    <col min="23" max="23" width="0.44140625" style="603" customWidth="1"/>
    <col min="24" max="24" width="3.6640625" style="603" customWidth="1"/>
    <col min="25" max="25" width="2.21875" style="603" customWidth="1"/>
    <col min="26" max="26" width="1.88671875" style="603" customWidth="1"/>
    <col min="27" max="27" width="2.6640625" style="603" customWidth="1"/>
    <col min="28" max="28" width="1.21875" style="603" customWidth="1"/>
    <col min="29" max="29" width="2.109375" style="603" customWidth="1"/>
    <col min="30" max="31" width="2.6640625" style="603" customWidth="1"/>
    <col min="32" max="32" width="2.109375" style="603" customWidth="1"/>
    <col min="33" max="33" width="1" style="603" customWidth="1"/>
    <col min="34" max="36" width="2.6640625" style="603" customWidth="1"/>
    <col min="37" max="37" width="1.6640625" style="603" customWidth="1"/>
    <col min="38" max="38" width="1.44140625" style="603" customWidth="1"/>
    <col min="39" max="39" width="1.21875" style="603" customWidth="1"/>
    <col min="40" max="41" width="2.6640625" style="603" customWidth="1"/>
    <col min="42" max="42" width="2.109375" style="603" customWidth="1"/>
    <col min="43" max="43" width="2.6640625" style="603" hidden="1" customWidth="1"/>
    <col min="44" max="44" width="2.33203125" style="603" customWidth="1"/>
    <col min="45" max="45" width="1.109375" style="603" customWidth="1"/>
    <col min="46" max="46" width="4.6640625" style="603" customWidth="1"/>
    <col min="47" max="47" width="1" style="603" customWidth="1"/>
    <col min="48" max="48" width="2.6640625" style="603" customWidth="1"/>
    <col min="49" max="49" width="5" style="603" customWidth="1"/>
    <col min="50" max="50" width="12.6640625" style="603" customWidth="1"/>
    <col min="51" max="51" width="3.109375" style="603" customWidth="1"/>
    <col min="52" max="52" width="7.109375" style="603" customWidth="1"/>
    <col min="53" max="55" width="2.6640625" style="603" hidden="1" customWidth="1"/>
    <col min="56" max="56" width="2.6640625" style="603" customWidth="1"/>
    <col min="57" max="57" width="15.33203125" style="603" customWidth="1"/>
    <col min="58" max="58" width="4.6640625" style="603" customWidth="1"/>
    <col min="59" max="59" width="4.21875" style="603" hidden="1" customWidth="1"/>
    <col min="60" max="61" width="2.6640625" style="603" hidden="1" customWidth="1"/>
    <col min="62" max="62" width="1.21875" style="603" hidden="1" customWidth="1"/>
    <col min="63" max="63" width="3.44140625" style="603" customWidth="1"/>
    <col min="64" max="97" width="2.6640625" style="603" customWidth="1"/>
    <col min="98" max="98" width="3.77734375" style="603" customWidth="1"/>
    <col min="99" max="99" width="3.6640625" style="603" customWidth="1"/>
    <col min="100" max="125" width="2.6640625" style="603" customWidth="1"/>
    <col min="126" max="16384" width="9" style="603"/>
  </cols>
  <sheetData>
    <row r="1" spans="1:103" ht="25.5" customHeight="1" x14ac:dyDescent="0.2">
      <c r="B1" s="642" t="s">
        <v>18</v>
      </c>
      <c r="C1" s="641"/>
      <c r="D1" s="641"/>
      <c r="E1" s="641"/>
      <c r="F1" s="641"/>
      <c r="G1" s="641"/>
      <c r="H1" s="641"/>
      <c r="I1" s="641"/>
      <c r="J1" s="641"/>
      <c r="K1" s="641"/>
      <c r="L1" s="591"/>
      <c r="M1" s="591"/>
      <c r="N1" s="591"/>
      <c r="O1" s="597"/>
      <c r="P1" s="597"/>
      <c r="Q1" s="597"/>
      <c r="R1" s="597"/>
      <c r="S1" s="597"/>
      <c r="T1" s="640"/>
      <c r="U1" s="639"/>
      <c r="V1" s="639"/>
      <c r="W1" s="639"/>
      <c r="X1" s="639"/>
      <c r="Y1" s="639"/>
      <c r="Z1" s="639"/>
      <c r="AA1" s="639"/>
      <c r="AB1" s="639"/>
      <c r="AC1" s="591"/>
      <c r="AD1" s="591"/>
      <c r="AE1" s="591"/>
      <c r="AF1" s="597"/>
      <c r="AG1" s="597"/>
      <c r="AH1" s="597"/>
      <c r="AI1" s="597"/>
      <c r="AJ1" s="597"/>
      <c r="AK1" s="581"/>
      <c r="AL1" s="577"/>
      <c r="AM1" s="577"/>
      <c r="AN1" s="577"/>
      <c r="AO1" s="577"/>
      <c r="AP1" s="577"/>
      <c r="AQ1" s="577"/>
      <c r="AR1" s="577"/>
      <c r="AS1" s="577"/>
      <c r="AT1" s="577"/>
      <c r="AU1" s="577"/>
      <c r="AV1" s="577"/>
      <c r="AW1" s="638" t="s">
        <v>552</v>
      </c>
      <c r="AX1" s="577"/>
      <c r="AY1" s="577"/>
      <c r="AZ1" s="577"/>
      <c r="BA1" s="577"/>
      <c r="BB1" s="577"/>
      <c r="BC1" s="577"/>
      <c r="BD1" s="577"/>
      <c r="BE1" s="577"/>
      <c r="BF1" s="577"/>
      <c r="BG1" s="577"/>
      <c r="BH1" s="577"/>
      <c r="BI1" s="577"/>
      <c r="BJ1" s="577"/>
      <c r="BK1" s="577"/>
      <c r="BL1" s="577"/>
      <c r="BM1" s="577"/>
      <c r="BN1" s="577"/>
      <c r="BO1" s="577"/>
      <c r="BP1" s="577"/>
      <c r="BQ1" s="577"/>
      <c r="BR1" s="577"/>
      <c r="BS1" s="577"/>
      <c r="BT1" s="577"/>
      <c r="BU1" s="577"/>
      <c r="BV1" s="577"/>
      <c r="BW1" s="577"/>
      <c r="BX1" s="577"/>
      <c r="BY1" s="577"/>
      <c r="BZ1" s="577"/>
      <c r="CA1" s="577"/>
      <c r="CB1" s="577"/>
      <c r="CC1" s="577"/>
      <c r="CD1" s="577"/>
      <c r="CE1" s="577"/>
      <c r="CF1" s="577"/>
      <c r="CG1" s="577"/>
      <c r="CH1" s="577"/>
      <c r="CI1" s="577"/>
      <c r="CJ1" s="577"/>
      <c r="CK1" s="577"/>
      <c r="CL1" s="577"/>
      <c r="CM1" s="577"/>
      <c r="CN1" s="577"/>
      <c r="CO1" s="577"/>
      <c r="CP1" s="577"/>
      <c r="CQ1" s="577"/>
      <c r="CR1" s="577"/>
      <c r="CS1" s="577"/>
      <c r="CT1" s="577"/>
      <c r="CU1" s="577"/>
    </row>
    <row r="2" spans="1:103" ht="22.5" customHeight="1" x14ac:dyDescent="0.2">
      <c r="B2" s="636"/>
      <c r="C2" s="617"/>
      <c r="D2" s="617"/>
      <c r="E2" s="591"/>
      <c r="F2" s="591"/>
      <c r="G2" s="591"/>
      <c r="H2" s="591"/>
      <c r="I2" s="591"/>
      <c r="J2" s="1927" t="s">
        <v>468</v>
      </c>
      <c r="K2" s="1927"/>
      <c r="L2" s="1927"/>
      <c r="M2" s="1927"/>
      <c r="N2" s="1927"/>
      <c r="O2" s="1927"/>
      <c r="P2" s="1927"/>
      <c r="Q2" s="1927"/>
      <c r="R2" s="1927"/>
      <c r="S2" s="1927"/>
      <c r="T2" s="1927"/>
      <c r="U2" s="1927"/>
      <c r="V2" s="1927"/>
      <c r="W2" s="1927"/>
      <c r="X2" s="1927"/>
      <c r="Y2" s="1927"/>
      <c r="Z2" s="1927"/>
      <c r="AA2" s="1927"/>
      <c r="AB2" s="1927"/>
      <c r="AC2" s="1927"/>
      <c r="AD2" s="1927"/>
      <c r="AE2" s="1927"/>
      <c r="AF2" s="1927"/>
      <c r="AG2" s="1927"/>
      <c r="AH2" s="1927"/>
      <c r="AI2" s="1927"/>
      <c r="AJ2" s="1927"/>
      <c r="AK2" s="1927"/>
      <c r="AL2" s="1927"/>
      <c r="AM2" s="1927"/>
      <c r="AN2" s="1927"/>
      <c r="AO2" s="1927"/>
      <c r="AP2" s="1927"/>
      <c r="AQ2" s="1927"/>
      <c r="AR2" s="1927"/>
      <c r="AS2" s="1927"/>
      <c r="AT2" s="1927"/>
      <c r="AU2" s="1927"/>
      <c r="AV2" s="1927"/>
      <c r="AW2" s="1927"/>
      <c r="AX2" s="1927"/>
      <c r="AY2" s="1927"/>
      <c r="AZ2" s="1927"/>
      <c r="BA2" s="1927"/>
      <c r="BB2" s="1927"/>
      <c r="BC2" s="1927"/>
      <c r="BD2" s="635"/>
      <c r="BE2" s="635"/>
      <c r="BF2" s="633"/>
      <c r="BG2" s="633"/>
      <c r="BH2" s="633"/>
      <c r="BI2" s="633"/>
      <c r="BJ2" s="633"/>
      <c r="BK2" s="633"/>
      <c r="BL2" s="633"/>
      <c r="BM2" s="633"/>
      <c r="BN2" s="633"/>
      <c r="BO2" s="633"/>
      <c r="BP2" s="633"/>
      <c r="BQ2" s="633"/>
      <c r="BR2" s="633"/>
      <c r="BS2" s="633"/>
      <c r="BT2" s="633"/>
      <c r="BU2" s="633"/>
      <c r="BV2" s="633"/>
      <c r="BW2" s="633"/>
      <c r="BX2" s="633"/>
      <c r="BY2" s="633"/>
      <c r="BZ2" s="633"/>
      <c r="CA2" s="633"/>
      <c r="CB2" s="633"/>
      <c r="CC2" s="633"/>
      <c r="CD2" s="633"/>
      <c r="CE2" s="633"/>
      <c r="CF2" s="633"/>
      <c r="CG2" s="633"/>
      <c r="CH2" s="633"/>
      <c r="CI2" s="633"/>
      <c r="CJ2" s="633"/>
      <c r="CK2" s="633"/>
      <c r="CL2" s="633"/>
      <c r="CM2" s="633"/>
      <c r="CN2" s="633"/>
      <c r="CO2" s="633"/>
      <c r="CP2" s="577"/>
      <c r="CQ2" s="577"/>
      <c r="CR2" s="577"/>
      <c r="CS2" s="577"/>
      <c r="CT2" s="577"/>
      <c r="CU2" s="577"/>
    </row>
    <row r="3" spans="1:103" ht="14.25" customHeight="1" thickBot="1" x14ac:dyDescent="0.25">
      <c r="B3" s="636"/>
      <c r="C3" s="617"/>
      <c r="D3" s="617"/>
      <c r="E3" s="591"/>
      <c r="F3" s="591"/>
      <c r="G3" s="591"/>
      <c r="H3" s="591"/>
      <c r="I3" s="591"/>
      <c r="J3" s="635"/>
      <c r="K3" s="635"/>
      <c r="L3" s="635"/>
      <c r="M3" s="635"/>
      <c r="N3" s="635"/>
      <c r="O3" s="635"/>
      <c r="P3" s="635"/>
      <c r="Q3" s="635"/>
      <c r="R3" s="635"/>
      <c r="S3" s="635"/>
      <c r="T3" s="635"/>
      <c r="U3" s="635"/>
      <c r="V3" s="635"/>
      <c r="W3" s="635"/>
      <c r="X3" s="635"/>
      <c r="Y3" s="635"/>
      <c r="Z3" s="635"/>
      <c r="AA3" s="635"/>
      <c r="AB3" s="635"/>
      <c r="AC3" s="635"/>
      <c r="AD3" s="635"/>
      <c r="AE3" s="635"/>
      <c r="AF3" s="635"/>
      <c r="AG3" s="635"/>
      <c r="AH3" s="635"/>
      <c r="AI3" s="635"/>
      <c r="AJ3" s="635"/>
      <c r="AK3" s="635"/>
      <c r="AL3" s="635"/>
      <c r="AM3" s="635"/>
      <c r="AN3" s="635"/>
      <c r="AO3" s="635"/>
      <c r="AP3" s="635"/>
      <c r="AQ3" s="635"/>
      <c r="AR3" s="635"/>
      <c r="AS3" s="635"/>
      <c r="AT3" s="635"/>
      <c r="AU3" s="635"/>
      <c r="AV3" s="635"/>
      <c r="AW3" s="635"/>
      <c r="AX3" s="635"/>
      <c r="AY3" s="635"/>
      <c r="AZ3" s="635"/>
      <c r="BA3" s="635"/>
      <c r="BB3" s="635"/>
      <c r="BC3" s="635"/>
      <c r="BD3" s="634"/>
      <c r="BE3" s="634"/>
      <c r="BF3" s="739"/>
      <c r="BG3" s="633"/>
      <c r="BH3" s="633"/>
      <c r="BI3" s="633"/>
      <c r="BJ3" s="633"/>
      <c r="BK3" s="633"/>
      <c r="BL3" s="633"/>
      <c r="BM3" s="633"/>
      <c r="BN3" s="633"/>
      <c r="BO3" s="633"/>
      <c r="BP3" s="633"/>
      <c r="BQ3" s="633"/>
      <c r="BR3" s="633"/>
      <c r="BS3" s="633"/>
      <c r="BT3" s="633"/>
      <c r="BU3" s="633"/>
      <c r="BV3" s="633"/>
      <c r="BW3" s="633"/>
      <c r="BX3" s="633"/>
      <c r="BY3" s="633"/>
      <c r="BZ3" s="633"/>
      <c r="CA3" s="633"/>
      <c r="CB3" s="633"/>
      <c r="CC3" s="633"/>
      <c r="CD3" s="633"/>
      <c r="CE3" s="633"/>
      <c r="CF3" s="633"/>
      <c r="CG3" s="633"/>
      <c r="CH3" s="633"/>
      <c r="CI3" s="633"/>
      <c r="CJ3" s="633"/>
      <c r="CK3" s="633"/>
      <c r="CL3" s="633"/>
      <c r="CM3" s="633"/>
      <c r="CN3" s="633"/>
      <c r="CO3" s="633"/>
      <c r="CP3" s="577"/>
      <c r="CQ3" s="577"/>
      <c r="CR3" s="577"/>
      <c r="CS3" s="577"/>
      <c r="CT3" s="577"/>
      <c r="CU3" s="577"/>
    </row>
    <row r="4" spans="1:103" s="570" customFormat="1" ht="30" customHeight="1" thickBot="1" x14ac:dyDescent="0.25">
      <c r="A4" s="594"/>
      <c r="B4" s="1567" t="s">
        <v>402</v>
      </c>
      <c r="C4" s="1568"/>
      <c r="D4" s="1568"/>
      <c r="E4" s="1568"/>
      <c r="F4" s="1568"/>
      <c r="G4" s="1568"/>
      <c r="H4" s="1568"/>
      <c r="I4" s="1568"/>
      <c r="J4" s="1568"/>
      <c r="K4" s="1568"/>
      <c r="L4" s="1597" t="s">
        <v>314</v>
      </c>
      <c r="M4" s="1598"/>
      <c r="N4" s="1598"/>
      <c r="O4" s="1598"/>
      <c r="P4" s="1598"/>
      <c r="Q4" s="1598"/>
      <c r="R4" s="1598"/>
      <c r="S4" s="1598"/>
      <c r="T4" s="1598"/>
      <c r="U4" s="1598"/>
      <c r="V4" s="1598"/>
      <c r="W4" s="1598"/>
      <c r="X4" s="1598"/>
      <c r="Y4" s="1599"/>
      <c r="Z4" s="596"/>
      <c r="AA4" s="596"/>
      <c r="AB4" s="1567" t="s">
        <v>564</v>
      </c>
      <c r="AC4" s="1568"/>
      <c r="AD4" s="1568"/>
      <c r="AE4" s="1568"/>
      <c r="AF4" s="1568"/>
      <c r="AG4" s="1798"/>
      <c r="AH4" s="1799"/>
      <c r="AI4" s="1799"/>
      <c r="AJ4" s="1799"/>
      <c r="AK4" s="1799"/>
      <c r="AL4" s="1799"/>
      <c r="AM4" s="1799"/>
      <c r="AN4" s="1799"/>
      <c r="AO4" s="1799"/>
      <c r="AP4" s="1799"/>
      <c r="AQ4" s="1799"/>
      <c r="AR4" s="1799"/>
      <c r="AS4" s="1799"/>
      <c r="AT4" s="1799"/>
      <c r="AU4" s="1799"/>
      <c r="AV4" s="1799"/>
      <c r="AW4" s="1799"/>
      <c r="AX4" s="1799"/>
      <c r="AY4" s="1799"/>
      <c r="AZ4" s="1799"/>
      <c r="BA4" s="1799"/>
      <c r="BB4" s="1799"/>
      <c r="BC4" s="1799"/>
      <c r="BD4" s="1799"/>
      <c r="BE4" s="1799"/>
      <c r="BF4" s="1800"/>
      <c r="BG4" s="584"/>
      <c r="BK4" s="637"/>
    </row>
    <row r="5" spans="1:103" ht="10.5" customHeight="1" x14ac:dyDescent="0.2">
      <c r="B5" s="636"/>
      <c r="C5" s="617"/>
      <c r="D5" s="617"/>
      <c r="E5" s="591"/>
      <c r="F5" s="591"/>
      <c r="G5" s="591"/>
      <c r="H5" s="591"/>
      <c r="I5" s="591"/>
      <c r="J5" s="635"/>
      <c r="K5" s="635"/>
      <c r="L5" s="635"/>
      <c r="M5" s="635"/>
      <c r="N5" s="635"/>
      <c r="O5" s="635"/>
      <c r="P5" s="635"/>
      <c r="Q5" s="635"/>
      <c r="R5" s="635"/>
      <c r="S5" s="635"/>
      <c r="T5" s="635"/>
      <c r="U5" s="635"/>
      <c r="V5" s="635"/>
      <c r="W5" s="635"/>
      <c r="X5" s="635"/>
      <c r="Y5" s="635"/>
      <c r="Z5" s="635"/>
      <c r="AA5" s="635"/>
      <c r="AB5" s="635"/>
      <c r="AC5" s="635"/>
      <c r="AD5" s="635"/>
      <c r="AE5" s="635"/>
      <c r="AF5" s="635"/>
      <c r="AG5" s="635"/>
      <c r="AH5" s="635"/>
      <c r="AI5" s="635"/>
      <c r="AJ5" s="635"/>
      <c r="AK5" s="635"/>
      <c r="AL5" s="635"/>
      <c r="AM5" s="635"/>
      <c r="AN5" s="635"/>
      <c r="AO5" s="635"/>
      <c r="AP5" s="635"/>
      <c r="AQ5" s="635"/>
      <c r="AR5" s="635"/>
      <c r="AS5" s="635"/>
      <c r="AT5" s="635"/>
      <c r="AU5" s="635"/>
      <c r="AV5" s="635"/>
      <c r="AW5" s="635"/>
      <c r="AX5" s="635"/>
      <c r="AY5" s="635"/>
      <c r="AZ5" s="635"/>
      <c r="BA5" s="635"/>
      <c r="BB5" s="634"/>
      <c r="BC5" s="634"/>
      <c r="BD5" s="634"/>
      <c r="BE5" s="634"/>
      <c r="BF5" s="739"/>
      <c r="BG5" s="633"/>
      <c r="BH5" s="633"/>
      <c r="BI5" s="633"/>
      <c r="BJ5" s="633"/>
      <c r="BK5" s="633"/>
      <c r="BL5" s="633"/>
      <c r="BM5" s="633"/>
      <c r="BN5" s="633"/>
      <c r="BO5" s="633"/>
      <c r="BP5" s="633"/>
      <c r="BQ5" s="633"/>
      <c r="BR5" s="633"/>
      <c r="BS5" s="633"/>
      <c r="BT5" s="633"/>
      <c r="BU5" s="633"/>
      <c r="BV5" s="633"/>
      <c r="BW5" s="633"/>
      <c r="BX5" s="633"/>
      <c r="BY5" s="633"/>
      <c r="BZ5" s="633"/>
      <c r="CA5" s="633"/>
      <c r="CB5" s="633"/>
      <c r="CC5" s="633"/>
      <c r="CD5" s="633"/>
      <c r="CE5" s="633"/>
      <c r="CF5" s="633"/>
      <c r="CG5" s="633"/>
      <c r="CH5" s="633"/>
      <c r="CI5" s="633"/>
      <c r="CJ5" s="633"/>
      <c r="CK5" s="633"/>
      <c r="CL5" s="633"/>
      <c r="CM5" s="633"/>
      <c r="CN5" s="633"/>
      <c r="CO5" s="633"/>
      <c r="CP5" s="577"/>
      <c r="CQ5" s="577"/>
      <c r="CR5" s="577"/>
      <c r="CS5" s="577"/>
      <c r="CT5" s="577"/>
      <c r="CU5" s="577"/>
    </row>
    <row r="6" spans="1:103" ht="18.75" customHeight="1" thickBot="1" x14ac:dyDescent="0.25">
      <c r="B6" s="14" t="s">
        <v>19</v>
      </c>
      <c r="C6" s="617"/>
      <c r="D6" s="617"/>
      <c r="E6" s="591"/>
      <c r="F6" s="591"/>
      <c r="G6" s="591"/>
      <c r="H6" s="591"/>
      <c r="I6" s="591"/>
      <c r="J6" s="591"/>
      <c r="K6" s="591"/>
      <c r="L6" s="591"/>
      <c r="M6" s="591"/>
      <c r="N6" s="591"/>
      <c r="O6" s="591"/>
      <c r="P6" s="591"/>
      <c r="Q6" s="591"/>
      <c r="R6" s="591"/>
      <c r="S6" s="597"/>
      <c r="T6" s="597"/>
      <c r="U6" s="597"/>
      <c r="V6" s="597"/>
      <c r="W6" s="597"/>
      <c r="X6" s="591"/>
      <c r="Y6" s="591"/>
      <c r="Z6" s="591"/>
      <c r="AA6" s="591"/>
      <c r="AB6" s="591"/>
      <c r="AC6" s="591"/>
      <c r="AD6" s="591"/>
      <c r="AE6" s="591"/>
      <c r="AF6" s="591"/>
      <c r="AG6" s="591"/>
      <c r="AH6" s="591"/>
      <c r="AI6" s="591"/>
      <c r="AJ6" s="591"/>
      <c r="AK6" s="591"/>
      <c r="AL6" s="591"/>
      <c r="AM6" s="591"/>
      <c r="AN6" s="591"/>
      <c r="AO6" s="591"/>
      <c r="AP6" s="591"/>
      <c r="AQ6" s="591"/>
      <c r="AR6" s="591"/>
      <c r="AS6" s="591"/>
      <c r="AT6" s="591"/>
      <c r="AU6" s="591"/>
      <c r="AV6" s="591"/>
      <c r="AW6" s="591"/>
      <c r="AX6" s="591"/>
      <c r="AY6" s="591"/>
      <c r="AZ6" s="591"/>
      <c r="BA6" s="591"/>
      <c r="BB6" s="591"/>
      <c r="BC6" s="591"/>
      <c r="BD6" s="591"/>
      <c r="BE6" s="591"/>
      <c r="BF6" s="591"/>
      <c r="BG6" s="591"/>
      <c r="BH6" s="591"/>
      <c r="BI6" s="591"/>
      <c r="BJ6" s="591"/>
      <c r="BK6" s="591"/>
      <c r="BL6" s="591"/>
      <c r="BM6" s="591"/>
      <c r="BN6" s="591"/>
      <c r="BO6" s="591"/>
      <c r="BP6" s="591"/>
      <c r="BQ6" s="591"/>
      <c r="BR6" s="591"/>
      <c r="BS6" s="591"/>
      <c r="BT6" s="591"/>
      <c r="BU6" s="591"/>
      <c r="BV6" s="591"/>
      <c r="BW6" s="591"/>
      <c r="BX6" s="591"/>
      <c r="BY6" s="591"/>
      <c r="BZ6" s="591"/>
      <c r="CA6" s="591"/>
      <c r="CB6" s="591"/>
      <c r="CC6" s="591"/>
      <c r="CD6" s="591"/>
      <c r="CE6" s="591"/>
      <c r="CF6" s="591"/>
      <c r="CG6" s="591"/>
      <c r="CH6" s="591"/>
      <c r="CI6" s="591"/>
      <c r="CJ6" s="591"/>
      <c r="CK6" s="591"/>
      <c r="CL6" s="591"/>
      <c r="CM6" s="591"/>
      <c r="CN6" s="591"/>
      <c r="CO6" s="591"/>
      <c r="CP6" s="591"/>
      <c r="CQ6" s="591"/>
      <c r="CR6" s="591"/>
      <c r="CS6" s="591"/>
      <c r="CT6" s="591"/>
      <c r="CU6" s="577"/>
      <c r="CV6" s="577"/>
      <c r="CW6" s="577"/>
      <c r="CX6" s="577"/>
      <c r="CY6" s="577"/>
    </row>
    <row r="7" spans="1:103" ht="23.1" customHeight="1" thickBot="1" x14ac:dyDescent="0.25">
      <c r="B7" s="1863" t="s">
        <v>451</v>
      </c>
      <c r="C7" s="1864"/>
      <c r="D7" s="1864"/>
      <c r="E7" s="1939" t="s">
        <v>20</v>
      </c>
      <c r="F7" s="1940"/>
      <c r="G7" s="1940"/>
      <c r="H7" s="1940"/>
      <c r="I7" s="1940"/>
      <c r="J7" s="1940"/>
      <c r="K7" s="1940"/>
      <c r="L7" s="1940"/>
      <c r="M7" s="1940"/>
      <c r="N7" s="1940"/>
      <c r="O7" s="1940"/>
      <c r="P7" s="1940"/>
      <c r="Q7" s="1941"/>
      <c r="R7" s="1928" t="s">
        <v>21</v>
      </c>
      <c r="S7" s="1734"/>
      <c r="T7" s="1734"/>
      <c r="U7" s="1734"/>
      <c r="V7" s="1734"/>
      <c r="W7" s="1929"/>
      <c r="AB7" s="1825" t="s">
        <v>326</v>
      </c>
      <c r="AC7" s="1826"/>
      <c r="AD7" s="1826"/>
      <c r="AE7" s="1826"/>
      <c r="AF7" s="1826"/>
      <c r="AG7" s="1826"/>
      <c r="AH7" s="1826"/>
      <c r="AI7" s="1826"/>
      <c r="AJ7" s="1826"/>
      <c r="AK7" s="1826"/>
      <c r="AL7" s="1826"/>
      <c r="AM7" s="1826"/>
      <c r="AN7" s="1826"/>
      <c r="AO7" s="1826"/>
      <c r="AP7" s="1827"/>
      <c r="AQ7" s="1923" t="s">
        <v>780</v>
      </c>
      <c r="AR7" s="1923"/>
      <c r="AS7" s="1923"/>
      <c r="AT7" s="1923"/>
      <c r="AU7" s="1923"/>
      <c r="AV7" s="1923"/>
      <c r="AW7" s="1923"/>
      <c r="AX7" s="1923"/>
      <c r="AY7" s="1923"/>
      <c r="AZ7" s="1923"/>
      <c r="BA7" s="1923"/>
      <c r="BB7" s="1923"/>
      <c r="BC7" s="1923"/>
      <c r="BD7" s="1923"/>
      <c r="BE7" s="1923"/>
      <c r="BF7" s="1924"/>
      <c r="BG7" s="591"/>
      <c r="BH7" s="591"/>
      <c r="BI7" s="591"/>
      <c r="BJ7" s="591"/>
      <c r="BK7" s="591"/>
      <c r="BL7" s="591"/>
      <c r="BM7" s="591"/>
      <c r="BN7" s="591"/>
      <c r="BO7" s="577"/>
      <c r="BP7" s="577"/>
      <c r="BQ7" s="577"/>
      <c r="BR7" s="577"/>
      <c r="BS7" s="577"/>
    </row>
    <row r="8" spans="1:103" ht="23.1" customHeight="1" thickBot="1" x14ac:dyDescent="0.25">
      <c r="B8" s="1807" t="s">
        <v>782</v>
      </c>
      <c r="C8" s="1808"/>
      <c r="D8" s="1809"/>
      <c r="E8" s="1928" t="s">
        <v>3</v>
      </c>
      <c r="F8" s="1734"/>
      <c r="G8" s="1734"/>
      <c r="H8" s="1734"/>
      <c r="I8" s="1734"/>
      <c r="J8" s="1734"/>
      <c r="K8" s="1734"/>
      <c r="L8" s="1734"/>
      <c r="M8" s="1734"/>
      <c r="N8" s="1983" t="s">
        <v>781</v>
      </c>
      <c r="O8" s="1965"/>
      <c r="P8" s="1965"/>
      <c r="Q8" s="1966"/>
      <c r="R8" s="1849"/>
      <c r="S8" s="1401"/>
      <c r="T8" s="1401"/>
      <c r="U8" s="1401"/>
      <c r="V8" s="1401"/>
      <c r="W8" s="1890"/>
      <c r="X8" s="591"/>
      <c r="Y8" s="591"/>
      <c r="AB8" s="1920"/>
      <c r="AC8" s="1921"/>
      <c r="AD8" s="1921"/>
      <c r="AE8" s="1921"/>
      <c r="AF8" s="1921"/>
      <c r="AG8" s="1921"/>
      <c r="AH8" s="1921"/>
      <c r="AI8" s="1921"/>
      <c r="AJ8" s="1921"/>
      <c r="AK8" s="1921"/>
      <c r="AL8" s="1921"/>
      <c r="AM8" s="1921"/>
      <c r="AN8" s="1921"/>
      <c r="AO8" s="1921"/>
      <c r="AP8" s="1922"/>
      <c r="AQ8" s="1925"/>
      <c r="AR8" s="1925"/>
      <c r="AS8" s="1925"/>
      <c r="AT8" s="1925"/>
      <c r="AU8" s="1925"/>
      <c r="AV8" s="1925"/>
      <c r="AW8" s="1925"/>
      <c r="AX8" s="1925"/>
      <c r="AY8" s="1925"/>
      <c r="AZ8" s="1925"/>
      <c r="BA8" s="1925"/>
      <c r="BB8" s="1925"/>
      <c r="BC8" s="1925"/>
      <c r="BD8" s="1925"/>
      <c r="BE8" s="1925"/>
      <c r="BF8" s="1926"/>
      <c r="BG8" s="591"/>
      <c r="BH8" s="591"/>
      <c r="BI8" s="591"/>
      <c r="BJ8" s="591"/>
      <c r="BK8" s="591"/>
      <c r="BL8" s="591"/>
      <c r="BM8" s="591"/>
      <c r="BN8" s="591"/>
      <c r="BO8" s="577"/>
      <c r="BP8" s="577"/>
      <c r="BQ8" s="577"/>
      <c r="BR8" s="577"/>
      <c r="BS8" s="577"/>
    </row>
    <row r="9" spans="1:103" ht="23.1" customHeight="1" thickBot="1" x14ac:dyDescent="0.25">
      <c r="B9" s="1810"/>
      <c r="C9" s="1811"/>
      <c r="D9" s="1812"/>
      <c r="E9" s="1419"/>
      <c r="F9" s="1420"/>
      <c r="G9" s="1420"/>
      <c r="H9" s="1420"/>
      <c r="I9" s="1420"/>
      <c r="J9" s="1420"/>
      <c r="K9" s="1420"/>
      <c r="L9" s="1420"/>
      <c r="M9" s="1420"/>
      <c r="N9" s="1873" t="s">
        <v>779</v>
      </c>
      <c r="O9" s="1354"/>
      <c r="P9" s="1354"/>
      <c r="Q9" s="1765"/>
      <c r="R9" s="1876"/>
      <c r="S9" s="1333"/>
      <c r="T9" s="1333"/>
      <c r="U9" s="1333"/>
      <c r="V9" s="1333"/>
      <c r="W9" s="1335"/>
      <c r="X9" s="591"/>
      <c r="Y9" s="591"/>
      <c r="AB9" s="1825" t="s">
        <v>327</v>
      </c>
      <c r="AC9" s="1826"/>
      <c r="AD9" s="1826"/>
      <c r="AE9" s="1826"/>
      <c r="AF9" s="1826"/>
      <c r="AG9" s="1826"/>
      <c r="AH9" s="1826"/>
      <c r="AI9" s="1826"/>
      <c r="AJ9" s="1826"/>
      <c r="AK9" s="1826"/>
      <c r="AL9" s="1826"/>
      <c r="AM9" s="1826"/>
      <c r="AN9" s="1826"/>
      <c r="AO9" s="1826"/>
      <c r="AP9" s="1826"/>
      <c r="AQ9" s="1826"/>
      <c r="AR9" s="1826"/>
      <c r="AS9" s="1826"/>
      <c r="AT9" s="1826"/>
      <c r="AU9" s="1826"/>
      <c r="AV9" s="1826"/>
      <c r="AW9" s="1826"/>
      <c r="AX9" s="1826"/>
      <c r="AY9" s="1826"/>
      <c r="AZ9" s="1826"/>
      <c r="BA9" s="1826"/>
      <c r="BB9" s="1826"/>
      <c r="BC9" s="1826"/>
      <c r="BD9" s="1826"/>
      <c r="BE9" s="1826"/>
      <c r="BF9" s="1827"/>
      <c r="BG9" s="591"/>
      <c r="BH9" s="591"/>
      <c r="BI9" s="591"/>
      <c r="BJ9" s="591"/>
      <c r="BK9" s="591"/>
      <c r="BL9" s="591"/>
      <c r="BM9" s="591"/>
      <c r="BN9" s="591"/>
      <c r="BO9" s="591"/>
      <c r="BP9" s="591"/>
      <c r="BQ9" s="591"/>
      <c r="BR9" s="591"/>
      <c r="BS9" s="591"/>
      <c r="BT9" s="591"/>
      <c r="BU9" s="591"/>
      <c r="BV9" s="591"/>
      <c r="BW9" s="591"/>
      <c r="BX9" s="591"/>
      <c r="BY9" s="591"/>
      <c r="BZ9" s="591"/>
      <c r="CA9" s="591"/>
      <c r="CB9" s="591"/>
      <c r="CC9" s="591"/>
      <c r="CD9" s="591"/>
      <c r="CE9" s="591"/>
      <c r="CF9" s="591"/>
      <c r="CG9" s="591"/>
      <c r="CH9" s="591"/>
      <c r="CI9" s="591"/>
      <c r="CJ9" s="591"/>
      <c r="CK9" s="591"/>
      <c r="CL9" s="591"/>
      <c r="CM9" s="591"/>
      <c r="CN9" s="591"/>
      <c r="CO9" s="591"/>
      <c r="CP9" s="591"/>
      <c r="CQ9" s="577"/>
      <c r="CR9" s="577"/>
      <c r="CS9" s="577"/>
      <c r="CT9" s="577"/>
      <c r="CU9" s="577"/>
    </row>
    <row r="10" spans="1:103" ht="23.1" customHeight="1" thickBot="1" x14ac:dyDescent="0.25">
      <c r="B10" s="1810"/>
      <c r="C10" s="1811"/>
      <c r="D10" s="1812"/>
      <c r="E10" s="1934"/>
      <c r="F10" s="1935"/>
      <c r="G10" s="1935"/>
      <c r="H10" s="1935"/>
      <c r="I10" s="1935"/>
      <c r="J10" s="1935"/>
      <c r="K10" s="1935"/>
      <c r="L10" s="1935"/>
      <c r="M10" s="1935"/>
      <c r="N10" s="1980" t="s">
        <v>778</v>
      </c>
      <c r="O10" s="1981"/>
      <c r="P10" s="1981"/>
      <c r="Q10" s="1982"/>
      <c r="R10" s="1797"/>
      <c r="S10" s="1631"/>
      <c r="T10" s="1631"/>
      <c r="U10" s="1631"/>
      <c r="V10" s="1631"/>
      <c r="W10" s="1772"/>
      <c r="X10" s="591"/>
      <c r="Y10" s="591"/>
      <c r="AB10" s="1908" t="s">
        <v>1001</v>
      </c>
      <c r="AC10" s="1909"/>
      <c r="AD10" s="1909"/>
      <c r="AE10" s="1909"/>
      <c r="AF10" s="1909"/>
      <c r="AG10" s="1909"/>
      <c r="AH10" s="1909"/>
      <c r="AI10" s="1909"/>
      <c r="AJ10" s="1909"/>
      <c r="AK10" s="1909"/>
      <c r="AL10" s="1909"/>
      <c r="AM10" s="1909"/>
      <c r="AN10" s="1909"/>
      <c r="AO10" s="1909"/>
      <c r="AP10" s="1909"/>
      <c r="AQ10" s="1909"/>
      <c r="AR10" s="1909"/>
      <c r="AS10" s="1909"/>
      <c r="AT10" s="1909"/>
      <c r="AU10" s="1909"/>
      <c r="AV10" s="1909"/>
      <c r="AW10" s="1909"/>
      <c r="AX10" s="1909"/>
      <c r="AY10" s="1909"/>
      <c r="AZ10" s="1909"/>
      <c r="BA10" s="1909"/>
      <c r="BB10" s="1909"/>
      <c r="BC10" s="1909"/>
      <c r="BD10" s="1909"/>
      <c r="BE10" s="1909"/>
      <c r="BF10" s="1910"/>
      <c r="BG10" s="591"/>
      <c r="BH10" s="591"/>
      <c r="BI10" s="591"/>
      <c r="BJ10" s="591"/>
      <c r="BK10" s="591"/>
      <c r="BL10" s="591"/>
      <c r="BM10" s="591"/>
      <c r="BN10" s="591"/>
      <c r="BO10" s="591"/>
      <c r="BP10" s="591"/>
      <c r="BQ10" s="591"/>
      <c r="BR10" s="591"/>
      <c r="BS10" s="591"/>
      <c r="BT10" s="591"/>
      <c r="BU10" s="591"/>
      <c r="BV10" s="591"/>
      <c r="BW10" s="591"/>
      <c r="BX10" s="591"/>
      <c r="BY10" s="591"/>
      <c r="BZ10" s="591"/>
      <c r="CA10" s="591"/>
      <c r="CB10" s="591"/>
      <c r="CC10" s="591"/>
      <c r="CD10" s="591"/>
      <c r="CE10" s="591"/>
      <c r="CF10" s="591"/>
      <c r="CG10" s="591"/>
      <c r="CH10" s="591"/>
      <c r="CI10" s="591"/>
      <c r="CJ10" s="591"/>
      <c r="CK10" s="591"/>
      <c r="CL10" s="591"/>
      <c r="CM10" s="591"/>
      <c r="CN10" s="591"/>
      <c r="CO10" s="591"/>
      <c r="CP10" s="591"/>
      <c r="CQ10" s="577"/>
      <c r="CR10" s="577"/>
      <c r="CS10" s="577"/>
      <c r="CT10" s="577"/>
      <c r="CU10" s="577"/>
    </row>
    <row r="11" spans="1:103" ht="23.1" customHeight="1" thickBot="1" x14ac:dyDescent="0.25">
      <c r="B11" s="1810"/>
      <c r="C11" s="1811"/>
      <c r="D11" s="1812"/>
      <c r="E11" s="1931" t="s">
        <v>418</v>
      </c>
      <c r="F11" s="1932"/>
      <c r="G11" s="1932"/>
      <c r="H11" s="1932"/>
      <c r="I11" s="1932"/>
      <c r="J11" s="1932"/>
      <c r="K11" s="1932"/>
      <c r="L11" s="1932"/>
      <c r="M11" s="1932"/>
      <c r="N11" s="1932"/>
      <c r="O11" s="1932"/>
      <c r="P11" s="1932"/>
      <c r="Q11" s="1933"/>
      <c r="R11" s="1893"/>
      <c r="S11" s="1796"/>
      <c r="T11" s="1796"/>
      <c r="U11" s="1796"/>
      <c r="V11" s="1796"/>
      <c r="W11" s="1894"/>
      <c r="X11" s="591"/>
      <c r="Y11" s="591"/>
      <c r="AB11" s="1911"/>
      <c r="AC11" s="1912"/>
      <c r="AD11" s="1912"/>
      <c r="AE11" s="1912"/>
      <c r="AF11" s="1912"/>
      <c r="AG11" s="1912"/>
      <c r="AH11" s="1912"/>
      <c r="AI11" s="1912"/>
      <c r="AJ11" s="1912"/>
      <c r="AK11" s="1912"/>
      <c r="AL11" s="1912"/>
      <c r="AM11" s="1912"/>
      <c r="AN11" s="1912"/>
      <c r="AO11" s="1912"/>
      <c r="AP11" s="1912"/>
      <c r="AQ11" s="1912"/>
      <c r="AR11" s="1912"/>
      <c r="AS11" s="1912"/>
      <c r="AT11" s="1912"/>
      <c r="AU11" s="1912"/>
      <c r="AV11" s="1912"/>
      <c r="AW11" s="1912"/>
      <c r="AX11" s="1912"/>
      <c r="AY11" s="1912"/>
      <c r="AZ11" s="1912"/>
      <c r="BA11" s="1912"/>
      <c r="BB11" s="1912"/>
      <c r="BC11" s="1912"/>
      <c r="BD11" s="1912"/>
      <c r="BE11" s="1912"/>
      <c r="BF11" s="1913"/>
    </row>
    <row r="12" spans="1:103" ht="23.1" customHeight="1" thickBot="1" x14ac:dyDescent="0.25">
      <c r="B12" s="1810"/>
      <c r="C12" s="1811"/>
      <c r="D12" s="1812"/>
      <c r="E12" s="1931" t="s">
        <v>643</v>
      </c>
      <c r="F12" s="1932"/>
      <c r="G12" s="1932"/>
      <c r="H12" s="1932"/>
      <c r="I12" s="1932"/>
      <c r="J12" s="1932"/>
      <c r="K12" s="1932"/>
      <c r="L12" s="1932"/>
      <c r="M12" s="1932"/>
      <c r="N12" s="1932"/>
      <c r="O12" s="1932"/>
      <c r="P12" s="1932"/>
      <c r="Q12" s="1933"/>
      <c r="R12" s="1893"/>
      <c r="S12" s="1796"/>
      <c r="T12" s="1796"/>
      <c r="U12" s="1796"/>
      <c r="V12" s="1796"/>
      <c r="W12" s="1894"/>
      <c r="X12" s="591"/>
      <c r="Y12" s="591"/>
      <c r="AB12" s="1911"/>
      <c r="AC12" s="1912"/>
      <c r="AD12" s="1912"/>
      <c r="AE12" s="1912"/>
      <c r="AF12" s="1912"/>
      <c r="AG12" s="1912"/>
      <c r="AH12" s="1912"/>
      <c r="AI12" s="1912"/>
      <c r="AJ12" s="1912"/>
      <c r="AK12" s="1912"/>
      <c r="AL12" s="1912"/>
      <c r="AM12" s="1912"/>
      <c r="AN12" s="1912"/>
      <c r="AO12" s="1912"/>
      <c r="AP12" s="1912"/>
      <c r="AQ12" s="1912"/>
      <c r="AR12" s="1912"/>
      <c r="AS12" s="1912"/>
      <c r="AT12" s="1912"/>
      <c r="AU12" s="1912"/>
      <c r="AV12" s="1912"/>
      <c r="AW12" s="1912"/>
      <c r="AX12" s="1912"/>
      <c r="AY12" s="1912"/>
      <c r="AZ12" s="1912"/>
      <c r="BA12" s="1912"/>
      <c r="BB12" s="1912"/>
      <c r="BC12" s="1912"/>
      <c r="BD12" s="1912"/>
      <c r="BE12" s="1912"/>
      <c r="BF12" s="1913"/>
    </row>
    <row r="13" spans="1:103" ht="23.1" customHeight="1" thickBot="1" x14ac:dyDescent="0.25">
      <c r="B13" s="1810"/>
      <c r="C13" s="1811"/>
      <c r="D13" s="1812"/>
      <c r="E13" s="1931" t="s">
        <v>551</v>
      </c>
      <c r="F13" s="1986"/>
      <c r="G13" s="1986"/>
      <c r="H13" s="1986"/>
      <c r="I13" s="1986"/>
      <c r="J13" s="1986"/>
      <c r="K13" s="1986"/>
      <c r="L13" s="1986"/>
      <c r="M13" s="1986"/>
      <c r="N13" s="1986"/>
      <c r="O13" s="1986"/>
      <c r="P13" s="1986"/>
      <c r="Q13" s="1987"/>
      <c r="R13" s="1893"/>
      <c r="S13" s="1984"/>
      <c r="T13" s="1984"/>
      <c r="U13" s="1984"/>
      <c r="V13" s="1984"/>
      <c r="W13" s="1985"/>
      <c r="X13" s="591"/>
      <c r="Y13" s="591"/>
      <c r="AB13" s="1911"/>
      <c r="AC13" s="1912"/>
      <c r="AD13" s="1912"/>
      <c r="AE13" s="1912"/>
      <c r="AF13" s="1912"/>
      <c r="AG13" s="1912"/>
      <c r="AH13" s="1912"/>
      <c r="AI13" s="1912"/>
      <c r="AJ13" s="1912"/>
      <c r="AK13" s="1912"/>
      <c r="AL13" s="1912"/>
      <c r="AM13" s="1912"/>
      <c r="AN13" s="1912"/>
      <c r="AO13" s="1912"/>
      <c r="AP13" s="1912"/>
      <c r="AQ13" s="1912"/>
      <c r="AR13" s="1912"/>
      <c r="AS13" s="1912"/>
      <c r="AT13" s="1912"/>
      <c r="AU13" s="1912"/>
      <c r="AV13" s="1912"/>
      <c r="AW13" s="1912"/>
      <c r="AX13" s="1912"/>
      <c r="AY13" s="1912"/>
      <c r="AZ13" s="1912"/>
      <c r="BA13" s="1912"/>
      <c r="BB13" s="1912"/>
      <c r="BC13" s="1912"/>
      <c r="BD13" s="1912"/>
      <c r="BE13" s="1912"/>
      <c r="BF13" s="1913"/>
    </row>
    <row r="14" spans="1:103" ht="23.1" customHeight="1" thickBot="1" x14ac:dyDescent="0.25">
      <c r="B14" s="1810"/>
      <c r="C14" s="1811"/>
      <c r="D14" s="1812"/>
      <c r="E14" s="1931" t="s">
        <v>793</v>
      </c>
      <c r="F14" s="1986"/>
      <c r="G14" s="1986"/>
      <c r="H14" s="1986"/>
      <c r="I14" s="1986"/>
      <c r="J14" s="1986"/>
      <c r="K14" s="1986"/>
      <c r="L14" s="1986"/>
      <c r="M14" s="1986"/>
      <c r="N14" s="1986"/>
      <c r="O14" s="1986"/>
      <c r="P14" s="1986"/>
      <c r="Q14" s="1987"/>
      <c r="R14" s="1893"/>
      <c r="S14" s="1984"/>
      <c r="T14" s="1984"/>
      <c r="U14" s="1984"/>
      <c r="V14" s="1984"/>
      <c r="W14" s="1985"/>
      <c r="X14" s="591"/>
      <c r="Y14" s="591"/>
      <c r="AB14" s="1911"/>
      <c r="AC14" s="1912"/>
      <c r="AD14" s="1912"/>
      <c r="AE14" s="1912"/>
      <c r="AF14" s="1912"/>
      <c r="AG14" s="1912"/>
      <c r="AH14" s="1912"/>
      <c r="AI14" s="1912"/>
      <c r="AJ14" s="1912"/>
      <c r="AK14" s="1912"/>
      <c r="AL14" s="1912"/>
      <c r="AM14" s="1912"/>
      <c r="AN14" s="1912"/>
      <c r="AO14" s="1912"/>
      <c r="AP14" s="1912"/>
      <c r="AQ14" s="1912"/>
      <c r="AR14" s="1912"/>
      <c r="AS14" s="1912"/>
      <c r="AT14" s="1912"/>
      <c r="AU14" s="1912"/>
      <c r="AV14" s="1912"/>
      <c r="AW14" s="1912"/>
      <c r="AX14" s="1912"/>
      <c r="AY14" s="1912"/>
      <c r="AZ14" s="1912"/>
      <c r="BA14" s="1912"/>
      <c r="BB14" s="1912"/>
      <c r="BC14" s="1912"/>
      <c r="BD14" s="1912"/>
      <c r="BE14" s="1912"/>
      <c r="BF14" s="1913"/>
    </row>
    <row r="15" spans="1:103" ht="23.1" customHeight="1" thickBot="1" x14ac:dyDescent="0.25">
      <c r="B15" s="1810"/>
      <c r="C15" s="1811"/>
      <c r="D15" s="1812"/>
      <c r="E15" s="1931" t="s">
        <v>579</v>
      </c>
      <c r="F15" s="1932"/>
      <c r="G15" s="1932"/>
      <c r="H15" s="1932"/>
      <c r="I15" s="1932"/>
      <c r="J15" s="1932"/>
      <c r="K15" s="1932"/>
      <c r="L15" s="1932"/>
      <c r="M15" s="1932"/>
      <c r="N15" s="1932"/>
      <c r="O15" s="1932"/>
      <c r="P15" s="1932"/>
      <c r="Q15" s="1933"/>
      <c r="R15" s="1893"/>
      <c r="S15" s="1796"/>
      <c r="T15" s="1796"/>
      <c r="U15" s="1796"/>
      <c r="V15" s="1796"/>
      <c r="W15" s="1894"/>
      <c r="X15" s="591"/>
      <c r="Y15" s="591"/>
      <c r="AB15" s="1914"/>
      <c r="AC15" s="1915"/>
      <c r="AD15" s="1915"/>
      <c r="AE15" s="1915"/>
      <c r="AF15" s="1915"/>
      <c r="AG15" s="1915"/>
      <c r="AH15" s="1915"/>
      <c r="AI15" s="1915"/>
      <c r="AJ15" s="1915"/>
      <c r="AK15" s="1915"/>
      <c r="AL15" s="1915"/>
      <c r="AM15" s="1915"/>
      <c r="AN15" s="1915"/>
      <c r="AO15" s="1915"/>
      <c r="AP15" s="1915"/>
      <c r="AQ15" s="1915"/>
      <c r="AR15" s="1915"/>
      <c r="AS15" s="1915"/>
      <c r="AT15" s="1915"/>
      <c r="AU15" s="1915"/>
      <c r="AV15" s="1915"/>
      <c r="AW15" s="1915"/>
      <c r="AX15" s="1915"/>
      <c r="AY15" s="1915"/>
      <c r="AZ15" s="1915"/>
      <c r="BA15" s="1915"/>
      <c r="BB15" s="1915"/>
      <c r="BC15" s="1915"/>
      <c r="BD15" s="1915"/>
      <c r="BE15" s="1915"/>
      <c r="BF15" s="1916"/>
    </row>
    <row r="16" spans="1:103" ht="31.95" customHeight="1" thickBot="1" x14ac:dyDescent="0.25">
      <c r="B16" s="1810"/>
      <c r="C16" s="1811"/>
      <c r="D16" s="1812"/>
      <c r="E16" s="1931" t="s">
        <v>645</v>
      </c>
      <c r="F16" s="1932"/>
      <c r="G16" s="1932"/>
      <c r="H16" s="1932"/>
      <c r="I16" s="1932"/>
      <c r="J16" s="1932"/>
      <c r="K16" s="1932"/>
      <c r="L16" s="1932"/>
      <c r="M16" s="1932"/>
      <c r="N16" s="1932"/>
      <c r="O16" s="1932"/>
      <c r="P16" s="1932"/>
      <c r="Q16" s="1933"/>
      <c r="R16" s="1893"/>
      <c r="S16" s="1796"/>
      <c r="T16" s="1796"/>
      <c r="U16" s="1796"/>
      <c r="V16" s="1796"/>
      <c r="W16" s="1894"/>
      <c r="X16" s="591"/>
      <c r="Y16" s="591"/>
      <c r="AB16" s="1823" t="s">
        <v>827</v>
      </c>
      <c r="AC16" s="1824"/>
      <c r="AD16" s="1824"/>
      <c r="AE16" s="1824"/>
      <c r="AF16" s="1824"/>
      <c r="AG16" s="1824"/>
      <c r="AH16" s="1824"/>
      <c r="AI16" s="1824"/>
      <c r="AJ16" s="1824"/>
      <c r="AK16" s="1824"/>
      <c r="AL16" s="1824"/>
      <c r="AM16" s="1824"/>
      <c r="AN16" s="1824"/>
      <c r="AO16" s="1824"/>
      <c r="AP16" s="1824"/>
      <c r="AQ16" s="753"/>
      <c r="AR16" s="1804" t="s">
        <v>591</v>
      </c>
      <c r="AS16" s="1805"/>
      <c r="AT16" s="1805"/>
      <c r="AU16" s="1805"/>
      <c r="AV16" s="1805"/>
      <c r="AW16" s="1805"/>
      <c r="AX16" s="1805"/>
      <c r="AY16" s="1805"/>
      <c r="AZ16" s="1805"/>
      <c r="BA16" s="1805"/>
      <c r="BB16" s="1805"/>
      <c r="BC16" s="1805"/>
      <c r="BD16" s="1805"/>
      <c r="BE16" s="1805"/>
      <c r="BF16" s="1806"/>
    </row>
    <row r="17" spans="2:102" ht="28.2" customHeight="1" thickBot="1" x14ac:dyDescent="0.25">
      <c r="B17" s="1810"/>
      <c r="C17" s="1811"/>
      <c r="D17" s="1812"/>
      <c r="E17" s="1931" t="s">
        <v>646</v>
      </c>
      <c r="F17" s="1932"/>
      <c r="G17" s="1932"/>
      <c r="H17" s="1932"/>
      <c r="I17" s="1932"/>
      <c r="J17" s="1932"/>
      <c r="K17" s="1932"/>
      <c r="L17" s="1932"/>
      <c r="M17" s="1932"/>
      <c r="N17" s="1932"/>
      <c r="O17" s="1932"/>
      <c r="P17" s="1932"/>
      <c r="Q17" s="1933"/>
      <c r="R17" s="1893"/>
      <c r="S17" s="1796"/>
      <c r="T17" s="1796"/>
      <c r="U17" s="1796"/>
      <c r="V17" s="1796"/>
      <c r="W17" s="1894"/>
      <c r="X17" s="591"/>
      <c r="Y17" s="591"/>
      <c r="AB17" s="1801" t="s">
        <v>1005</v>
      </c>
      <c r="AC17" s="1802"/>
      <c r="AD17" s="1802"/>
      <c r="AE17" s="1802"/>
      <c r="AF17" s="1802"/>
      <c r="AG17" s="1802"/>
      <c r="AH17" s="1802"/>
      <c r="AI17" s="1802"/>
      <c r="AJ17" s="1802"/>
      <c r="AK17" s="1802"/>
      <c r="AL17" s="1802"/>
      <c r="AM17" s="1802"/>
      <c r="AN17" s="1802"/>
      <c r="AO17" s="1802"/>
      <c r="AP17" s="1803"/>
      <c r="AQ17" s="754"/>
      <c r="AR17" s="1804" t="s">
        <v>828</v>
      </c>
      <c r="AS17" s="1805"/>
      <c r="AT17" s="1805"/>
      <c r="AU17" s="1805"/>
      <c r="AV17" s="1805"/>
      <c r="AW17" s="1805"/>
      <c r="AX17" s="1805"/>
      <c r="AY17" s="1805"/>
      <c r="AZ17" s="1805"/>
      <c r="BA17" s="1805"/>
      <c r="BB17" s="1805"/>
      <c r="BC17" s="1805"/>
      <c r="BD17" s="1805"/>
      <c r="BE17" s="1805"/>
      <c r="BF17" s="1806"/>
    </row>
    <row r="18" spans="2:102" ht="30" customHeight="1" thickBot="1" x14ac:dyDescent="0.25">
      <c r="B18" s="1810"/>
      <c r="C18" s="1811"/>
      <c r="D18" s="1812"/>
      <c r="E18" s="1942" t="s">
        <v>913</v>
      </c>
      <c r="F18" s="1943"/>
      <c r="G18" s="1943"/>
      <c r="H18" s="1943"/>
      <c r="I18" s="1943"/>
      <c r="J18" s="1943"/>
      <c r="K18" s="1943"/>
      <c r="L18" s="1943"/>
      <c r="M18" s="1943"/>
      <c r="N18" s="1943"/>
      <c r="O18" s="1943"/>
      <c r="P18" s="1943"/>
      <c r="Q18" s="1944"/>
      <c r="R18" s="847"/>
      <c r="S18" s="848"/>
      <c r="T18" s="848"/>
      <c r="U18" s="848"/>
      <c r="V18" s="848"/>
      <c r="W18" s="849"/>
      <c r="X18" s="591"/>
      <c r="Y18" s="591"/>
      <c r="AA18" s="853"/>
      <c r="AB18" s="1917" t="s">
        <v>1006</v>
      </c>
      <c r="AC18" s="1918"/>
      <c r="AD18" s="1918"/>
      <c r="AE18" s="1918"/>
      <c r="AF18" s="1918"/>
      <c r="AG18" s="1918"/>
      <c r="AH18" s="1918"/>
      <c r="AI18" s="1918"/>
      <c r="AJ18" s="1918"/>
      <c r="AK18" s="1918"/>
      <c r="AL18" s="1918"/>
      <c r="AM18" s="1918"/>
      <c r="AN18" s="1918"/>
      <c r="AO18" s="1918"/>
      <c r="AP18" s="1919"/>
      <c r="AQ18" s="754"/>
      <c r="AR18" s="1804" t="s">
        <v>591</v>
      </c>
      <c r="AS18" s="1805"/>
      <c r="AT18" s="1805"/>
      <c r="AU18" s="1805"/>
      <c r="AV18" s="1805"/>
      <c r="AW18" s="1805"/>
      <c r="AX18" s="1805"/>
      <c r="AY18" s="1805"/>
      <c r="AZ18" s="1805"/>
      <c r="BA18" s="1805"/>
      <c r="BB18" s="1805"/>
      <c r="BC18" s="1805"/>
      <c r="BD18" s="1805"/>
      <c r="BE18" s="1805"/>
      <c r="BF18" s="1806"/>
      <c r="BG18" s="853"/>
      <c r="BH18" s="853"/>
      <c r="BI18" s="853"/>
      <c r="BJ18" s="853"/>
      <c r="BK18" s="853"/>
    </row>
    <row r="19" spans="2:102" ht="23.1" customHeight="1" thickBot="1" x14ac:dyDescent="0.25">
      <c r="B19" s="1810"/>
      <c r="C19" s="1811"/>
      <c r="D19" s="1812"/>
      <c r="E19" s="1931" t="s">
        <v>904</v>
      </c>
      <c r="F19" s="1932"/>
      <c r="G19" s="1932"/>
      <c r="H19" s="1932"/>
      <c r="I19" s="1932"/>
      <c r="J19" s="1932"/>
      <c r="K19" s="1932"/>
      <c r="L19" s="1932"/>
      <c r="M19" s="1932"/>
      <c r="N19" s="1932"/>
      <c r="O19" s="1932"/>
      <c r="P19" s="1932"/>
      <c r="Q19" s="1933"/>
      <c r="R19" s="1893"/>
      <c r="S19" s="1796"/>
      <c r="T19" s="1796"/>
      <c r="U19" s="1796"/>
      <c r="V19" s="1796"/>
      <c r="W19" s="1894"/>
      <c r="X19" s="591"/>
      <c r="Y19" s="591"/>
      <c r="AB19" s="752"/>
      <c r="AC19" s="752"/>
      <c r="AD19" s="752"/>
      <c r="AE19" s="752"/>
      <c r="AF19" s="752"/>
      <c r="AG19" s="752"/>
      <c r="AH19" s="752"/>
      <c r="AI19" s="752"/>
      <c r="AJ19" s="752"/>
      <c r="AK19" s="752"/>
      <c r="AL19" s="752"/>
      <c r="AM19" s="752"/>
      <c r="AN19" s="752"/>
      <c r="AO19" s="752"/>
      <c r="AP19" s="752"/>
      <c r="AQ19" s="752"/>
      <c r="AR19" s="752"/>
      <c r="AS19" s="752"/>
      <c r="AT19" s="752"/>
      <c r="AU19" s="752"/>
      <c r="AV19" s="752"/>
      <c r="AW19" s="752"/>
      <c r="AX19" s="752"/>
      <c r="AY19" s="752"/>
      <c r="AZ19" s="752"/>
      <c r="BA19" s="752"/>
      <c r="BB19" s="752"/>
      <c r="BC19" s="752"/>
      <c r="BD19" s="752"/>
      <c r="BE19" s="752"/>
      <c r="BF19" s="752"/>
    </row>
    <row r="20" spans="2:102" ht="23.1" customHeight="1" thickBot="1" x14ac:dyDescent="0.25">
      <c r="B20" s="1810"/>
      <c r="C20" s="1811"/>
      <c r="D20" s="1812"/>
      <c r="E20" s="1931" t="s">
        <v>914</v>
      </c>
      <c r="F20" s="1986"/>
      <c r="G20" s="1986"/>
      <c r="H20" s="1986"/>
      <c r="I20" s="1986"/>
      <c r="J20" s="1986"/>
      <c r="K20" s="1986"/>
      <c r="L20" s="1986"/>
      <c r="M20" s="1986"/>
      <c r="N20" s="1986"/>
      <c r="O20" s="1986"/>
      <c r="P20" s="1986"/>
      <c r="Q20" s="1987"/>
      <c r="R20" s="1893"/>
      <c r="S20" s="1988"/>
      <c r="T20" s="1988"/>
      <c r="U20" s="1988"/>
      <c r="V20" s="1988"/>
      <c r="W20" s="1989"/>
      <c r="X20" s="591"/>
      <c r="Y20" s="591"/>
      <c r="AB20" s="569"/>
      <c r="AC20" s="569"/>
      <c r="AD20" s="569"/>
      <c r="AE20" s="569"/>
      <c r="AF20" s="569"/>
      <c r="AG20" s="569"/>
      <c r="AH20" s="569"/>
      <c r="AI20" s="569"/>
      <c r="AJ20" s="569"/>
      <c r="AK20" s="569"/>
      <c r="AL20" s="569"/>
      <c r="AM20" s="569"/>
      <c r="AN20" s="569"/>
      <c r="AO20" s="569"/>
      <c r="AP20" s="569"/>
      <c r="AQ20" s="569"/>
      <c r="AR20" s="569"/>
      <c r="AS20" s="569"/>
      <c r="AT20" s="569"/>
      <c r="AU20" s="569"/>
      <c r="AV20" s="569"/>
      <c r="AW20" s="569"/>
      <c r="AX20" s="569"/>
      <c r="AY20" s="569"/>
      <c r="AZ20" s="569"/>
      <c r="BA20" s="569"/>
      <c r="BB20" s="569"/>
      <c r="BC20" s="569"/>
      <c r="BD20" s="569"/>
      <c r="BE20" s="569"/>
      <c r="BF20" s="569"/>
    </row>
    <row r="21" spans="2:102" ht="23.1" customHeight="1" thickBot="1" x14ac:dyDescent="0.25">
      <c r="B21" s="1810"/>
      <c r="C21" s="1811"/>
      <c r="D21" s="1812"/>
      <c r="E21" s="1931" t="s">
        <v>550</v>
      </c>
      <c r="F21" s="1986"/>
      <c r="G21" s="1986"/>
      <c r="H21" s="1986"/>
      <c r="I21" s="1986"/>
      <c r="J21" s="1986"/>
      <c r="K21" s="1986"/>
      <c r="L21" s="1986"/>
      <c r="M21" s="1986"/>
      <c r="N21" s="1986"/>
      <c r="O21" s="1986"/>
      <c r="P21" s="1986"/>
      <c r="Q21" s="1987"/>
      <c r="R21" s="1893"/>
      <c r="S21" s="1988"/>
      <c r="T21" s="1988"/>
      <c r="U21" s="1988"/>
      <c r="V21" s="1988"/>
      <c r="W21" s="1989"/>
      <c r="X21" s="591"/>
      <c r="Y21" s="591"/>
      <c r="AB21" s="569"/>
      <c r="AC21" s="569"/>
      <c r="AD21" s="569"/>
      <c r="AE21" s="569"/>
      <c r="AF21" s="569"/>
      <c r="AG21" s="569"/>
      <c r="AH21" s="569"/>
      <c r="AI21" s="569"/>
      <c r="AJ21" s="569"/>
      <c r="AK21" s="569"/>
      <c r="AL21" s="569"/>
      <c r="AM21" s="569"/>
      <c r="AN21" s="569"/>
      <c r="AO21" s="569"/>
      <c r="AP21" s="569"/>
      <c r="AQ21" s="569"/>
      <c r="AR21" s="569"/>
      <c r="AS21" s="569"/>
      <c r="AT21" s="569"/>
      <c r="AU21" s="569"/>
      <c r="AV21" s="569"/>
      <c r="AW21" s="569"/>
      <c r="AX21" s="569"/>
      <c r="AY21" s="569"/>
      <c r="AZ21" s="569"/>
      <c r="BA21" s="569"/>
      <c r="BB21" s="569"/>
      <c r="BC21" s="569"/>
      <c r="BD21" s="569"/>
      <c r="BE21" s="569"/>
      <c r="BF21" s="569"/>
    </row>
    <row r="22" spans="2:102" ht="23.1" customHeight="1" thickBot="1" x14ac:dyDescent="0.25">
      <c r="B22" s="1810"/>
      <c r="C22" s="1811"/>
      <c r="D22" s="1812"/>
      <c r="E22" s="1931" t="s">
        <v>453</v>
      </c>
      <c r="F22" s="1932"/>
      <c r="G22" s="1932"/>
      <c r="H22" s="1932"/>
      <c r="I22" s="1932"/>
      <c r="J22" s="1932"/>
      <c r="K22" s="1932"/>
      <c r="L22" s="1932"/>
      <c r="M22" s="1932"/>
      <c r="N22" s="1932"/>
      <c r="O22" s="1932"/>
      <c r="P22" s="1932"/>
      <c r="Q22" s="1933"/>
      <c r="R22" s="1893"/>
      <c r="S22" s="1796"/>
      <c r="T22" s="1796"/>
      <c r="U22" s="1796"/>
      <c r="V22" s="1796"/>
      <c r="W22" s="1894"/>
      <c r="X22" s="1828" t="s">
        <v>777</v>
      </c>
      <c r="Y22" s="1829"/>
      <c r="Z22" s="1829"/>
      <c r="AA22" s="1829"/>
      <c r="AB22" s="1829"/>
      <c r="AC22" s="1829"/>
      <c r="AD22" s="1829"/>
      <c r="AE22" s="1829"/>
      <c r="AF22" s="1829"/>
      <c r="AG22" s="1829"/>
      <c r="AH22" s="1829"/>
      <c r="AI22" s="1829"/>
      <c r="AJ22" s="1829"/>
      <c r="AK22" s="1829"/>
      <c r="AL22" s="1829"/>
      <c r="AM22" s="1829"/>
      <c r="AN22" s="1829"/>
      <c r="AO22" s="1829"/>
      <c r="AP22" s="1829"/>
      <c r="AQ22" s="1829"/>
      <c r="AR22" s="1829"/>
      <c r="AS22" s="1829"/>
      <c r="AT22" s="1829"/>
      <c r="AU22" s="1829"/>
      <c r="AV22" s="1829"/>
      <c r="AW22" s="1829"/>
      <c r="AX22" s="1829"/>
      <c r="AY22" s="1829"/>
      <c r="AZ22" s="1829"/>
      <c r="BA22" s="1829"/>
      <c r="BB22" s="1829"/>
      <c r="BC22" s="1829"/>
      <c r="BD22" s="1829"/>
      <c r="BE22" s="1829"/>
      <c r="BF22" s="1829"/>
    </row>
    <row r="23" spans="2:102" ht="23.1" customHeight="1" thickBot="1" x14ac:dyDescent="0.25">
      <c r="B23" s="1813"/>
      <c r="C23" s="1814"/>
      <c r="D23" s="1815"/>
      <c r="E23" s="1931" t="s">
        <v>892</v>
      </c>
      <c r="F23" s="1932"/>
      <c r="G23" s="1932"/>
      <c r="H23" s="1932"/>
      <c r="I23" s="1932"/>
      <c r="J23" s="1932"/>
      <c r="K23" s="1932"/>
      <c r="L23" s="1932"/>
      <c r="M23" s="1932"/>
      <c r="N23" s="1932"/>
      <c r="O23" s="1932"/>
      <c r="P23" s="1932"/>
      <c r="Q23" s="1933"/>
      <c r="R23" s="847"/>
      <c r="S23" s="848"/>
      <c r="T23" s="848"/>
      <c r="U23" s="848"/>
      <c r="V23" s="848"/>
      <c r="W23" s="849"/>
      <c r="X23" s="1828"/>
      <c r="Y23" s="1829"/>
      <c r="Z23" s="1829"/>
      <c r="AA23" s="1829"/>
      <c r="AB23" s="1829"/>
      <c r="AC23" s="1829"/>
      <c r="AD23" s="1829"/>
      <c r="AE23" s="1829"/>
      <c r="AF23" s="1829"/>
      <c r="AG23" s="1829"/>
      <c r="AH23" s="1829"/>
      <c r="AI23" s="1829"/>
      <c r="AJ23" s="1829"/>
      <c r="AK23" s="1829"/>
      <c r="AL23" s="1829"/>
      <c r="AM23" s="1829"/>
      <c r="AN23" s="1829"/>
      <c r="AO23" s="1829"/>
      <c r="AP23" s="1829"/>
      <c r="AQ23" s="1829"/>
      <c r="AR23" s="1829"/>
      <c r="AS23" s="1829"/>
      <c r="AT23" s="1829"/>
      <c r="AU23" s="1829"/>
      <c r="AV23" s="1829"/>
      <c r="AW23" s="1829"/>
      <c r="AX23" s="1829"/>
      <c r="AY23" s="1829"/>
      <c r="AZ23" s="1829"/>
      <c r="BA23" s="1829"/>
      <c r="BB23" s="1829"/>
      <c r="BC23" s="1829"/>
      <c r="BD23" s="1829"/>
      <c r="BE23" s="1829"/>
      <c r="BF23" s="1829"/>
    </row>
    <row r="24" spans="2:102" ht="27" customHeight="1" thickBot="1" x14ac:dyDescent="0.25">
      <c r="B24" s="1936" t="s">
        <v>641</v>
      </c>
      <c r="C24" s="1937"/>
      <c r="D24" s="1938"/>
      <c r="E24" s="1931" t="s">
        <v>642</v>
      </c>
      <c r="F24" s="1986"/>
      <c r="G24" s="1986"/>
      <c r="H24" s="1986"/>
      <c r="I24" s="1986"/>
      <c r="J24" s="1986"/>
      <c r="K24" s="1986"/>
      <c r="L24" s="1986"/>
      <c r="M24" s="1986"/>
      <c r="N24" s="1986"/>
      <c r="O24" s="1986"/>
      <c r="P24" s="1986"/>
      <c r="Q24" s="1987"/>
      <c r="R24" s="1893"/>
      <c r="S24" s="1984"/>
      <c r="T24" s="1984"/>
      <c r="U24" s="1984"/>
      <c r="V24" s="1984"/>
      <c r="W24" s="1985"/>
      <c r="X24" s="1828"/>
      <c r="Y24" s="1829"/>
      <c r="Z24" s="1829"/>
      <c r="AA24" s="1829"/>
      <c r="AB24" s="1829"/>
      <c r="AC24" s="1829"/>
      <c r="AD24" s="1829"/>
      <c r="AE24" s="1829"/>
      <c r="AF24" s="1829"/>
      <c r="AG24" s="1829"/>
      <c r="AH24" s="1829"/>
      <c r="AI24" s="1829"/>
      <c r="AJ24" s="1829"/>
      <c r="AK24" s="1829"/>
      <c r="AL24" s="1829"/>
      <c r="AM24" s="1829"/>
      <c r="AN24" s="1829"/>
      <c r="AO24" s="1829"/>
      <c r="AP24" s="1829"/>
      <c r="AQ24" s="1829"/>
      <c r="AR24" s="1829"/>
      <c r="AS24" s="1829"/>
      <c r="AT24" s="1829"/>
      <c r="AU24" s="1829"/>
      <c r="AV24" s="1829"/>
      <c r="AW24" s="1829"/>
      <c r="AX24" s="1829"/>
      <c r="AY24" s="1829"/>
      <c r="AZ24" s="1829"/>
      <c r="BA24" s="1829"/>
      <c r="BB24" s="1829"/>
      <c r="BC24" s="1829"/>
      <c r="BD24" s="1829"/>
      <c r="BE24" s="1829"/>
      <c r="BF24" s="1829"/>
      <c r="BV24" s="670"/>
      <c r="BW24" s="670"/>
      <c r="BX24" s="670"/>
      <c r="BY24" s="670"/>
      <c r="BZ24" s="670"/>
      <c r="CA24" s="670"/>
      <c r="CB24" s="670"/>
      <c r="CC24" s="670"/>
      <c r="CP24" s="632"/>
    </row>
    <row r="25" spans="2:102" ht="27" customHeight="1" thickBot="1" x14ac:dyDescent="0.25">
      <c r="B25" s="1936" t="s">
        <v>454</v>
      </c>
      <c r="C25" s="1937"/>
      <c r="D25" s="1938"/>
      <c r="E25" s="1939" t="s">
        <v>823</v>
      </c>
      <c r="F25" s="1940"/>
      <c r="G25" s="1940"/>
      <c r="H25" s="1940"/>
      <c r="I25" s="1940"/>
      <c r="J25" s="1940"/>
      <c r="K25" s="1940"/>
      <c r="L25" s="1940"/>
      <c r="M25" s="1940"/>
      <c r="N25" s="1940"/>
      <c r="O25" s="1940"/>
      <c r="P25" s="1940"/>
      <c r="Q25" s="1941"/>
      <c r="R25" s="1945"/>
      <c r="S25" s="1793"/>
      <c r="T25" s="1793"/>
      <c r="U25" s="1793"/>
      <c r="V25" s="1793"/>
      <c r="W25" s="1946"/>
      <c r="X25" s="1830"/>
      <c r="Y25" s="1831"/>
      <c r="Z25" s="1831"/>
      <c r="AA25" s="1831"/>
      <c r="AB25" s="1831"/>
      <c r="AC25" s="1831"/>
      <c r="AD25" s="1831"/>
      <c r="AE25" s="1831"/>
      <c r="AF25" s="1831"/>
      <c r="AG25" s="1831"/>
      <c r="AH25" s="1831"/>
      <c r="AI25" s="1831"/>
      <c r="AJ25" s="1831"/>
      <c r="AK25" s="1831"/>
      <c r="AL25" s="1831"/>
      <c r="AM25" s="1831"/>
      <c r="AN25" s="1831"/>
      <c r="AO25" s="1831"/>
      <c r="AP25" s="1831"/>
      <c r="AQ25" s="1831"/>
      <c r="AR25" s="1831"/>
      <c r="AS25" s="1831"/>
      <c r="AT25" s="1831"/>
      <c r="AU25" s="1831"/>
      <c r="AV25" s="1831"/>
      <c r="AW25" s="1831"/>
      <c r="AX25" s="1831"/>
      <c r="AY25" s="1831"/>
      <c r="AZ25" s="1831"/>
      <c r="BA25" s="1831"/>
      <c r="BB25" s="1831"/>
      <c r="BC25" s="1831"/>
      <c r="BD25" s="1831"/>
      <c r="BE25" s="1831"/>
      <c r="BF25" s="1831"/>
      <c r="BV25" s="670"/>
      <c r="BW25" s="670"/>
      <c r="BX25" s="670"/>
      <c r="BY25" s="670"/>
      <c r="BZ25" s="670"/>
      <c r="CA25" s="670"/>
      <c r="CB25" s="670"/>
      <c r="CC25" s="670"/>
      <c r="CP25" s="607"/>
    </row>
    <row r="26" spans="2:102" ht="23.1" customHeight="1" thickBot="1" x14ac:dyDescent="0.25">
      <c r="B26" s="1807" t="s">
        <v>454</v>
      </c>
      <c r="C26" s="1808"/>
      <c r="D26" s="1809"/>
      <c r="E26" s="1900" t="s">
        <v>22</v>
      </c>
      <c r="F26" s="1901"/>
      <c r="G26" s="1901"/>
      <c r="H26" s="1901"/>
      <c r="I26" s="1901"/>
      <c r="J26" s="1901"/>
      <c r="K26" s="1901"/>
      <c r="L26" s="1901"/>
      <c r="M26" s="1901"/>
      <c r="N26" s="1906" t="s">
        <v>775</v>
      </c>
      <c r="O26" s="1906"/>
      <c r="P26" s="1906"/>
      <c r="Q26" s="1907"/>
      <c r="R26" s="1893"/>
      <c r="S26" s="1796"/>
      <c r="T26" s="1796"/>
      <c r="U26" s="1796"/>
      <c r="V26" s="1796"/>
      <c r="W26" s="1894"/>
      <c r="X26" s="1807" t="s">
        <v>452</v>
      </c>
      <c r="Y26" s="1808"/>
      <c r="Z26" s="1809"/>
      <c r="AA26" s="1900" t="s">
        <v>22</v>
      </c>
      <c r="AB26" s="1901"/>
      <c r="AC26" s="1901"/>
      <c r="AD26" s="1901"/>
      <c r="AE26" s="1901"/>
      <c r="AF26" s="1901"/>
      <c r="AG26" s="1901"/>
      <c r="AH26" s="1901"/>
      <c r="AI26" s="1901"/>
      <c r="AJ26" s="1906" t="s">
        <v>775</v>
      </c>
      <c r="AK26" s="1906"/>
      <c r="AL26" s="1906"/>
      <c r="AM26" s="1907"/>
      <c r="AN26" s="1849"/>
      <c r="AO26" s="1401"/>
      <c r="AP26" s="1401"/>
      <c r="AQ26" s="1401"/>
      <c r="AR26" s="1401"/>
      <c r="AS26" s="1890"/>
      <c r="AT26" s="1807" t="s">
        <v>641</v>
      </c>
      <c r="AU26" s="1808"/>
      <c r="AV26" s="1809"/>
      <c r="AW26" s="1883" t="s">
        <v>22</v>
      </c>
      <c r="AX26" s="1640"/>
      <c r="AY26" s="1641"/>
      <c r="AZ26" s="1906" t="s">
        <v>776</v>
      </c>
      <c r="BA26" s="1906"/>
      <c r="BB26" s="1907"/>
      <c r="BC26" s="631"/>
      <c r="BD26" s="1849"/>
      <c r="BE26" s="1401"/>
      <c r="BF26" s="1401"/>
      <c r="BG26" s="1401"/>
      <c r="BH26" s="1401"/>
      <c r="BI26" s="1401"/>
      <c r="BJ26" s="1890"/>
      <c r="BK26" s="627"/>
      <c r="BR26" s="670"/>
      <c r="BU26" s="670"/>
      <c r="BV26" s="629"/>
      <c r="BW26" s="629"/>
      <c r="BX26" s="629"/>
      <c r="BY26" s="629"/>
      <c r="BZ26" s="629"/>
      <c r="CA26" s="629"/>
      <c r="CB26" s="629"/>
      <c r="CC26" s="629"/>
      <c r="CJ26" s="629"/>
      <c r="CK26" s="629"/>
      <c r="CL26" s="629"/>
      <c r="CM26" s="629"/>
      <c r="CN26" s="629"/>
      <c r="CO26" s="629"/>
      <c r="CP26" s="629"/>
      <c r="CQ26" s="629"/>
      <c r="CR26" s="629"/>
      <c r="CS26" s="629"/>
      <c r="CT26" s="629"/>
      <c r="CU26" s="629"/>
      <c r="CV26" s="629"/>
      <c r="CW26" s="629"/>
      <c r="CX26" s="629"/>
    </row>
    <row r="27" spans="2:102" ht="23.1" customHeight="1" thickBot="1" x14ac:dyDescent="0.25">
      <c r="B27" s="1810"/>
      <c r="C27" s="1811"/>
      <c r="D27" s="1812"/>
      <c r="E27" s="1902"/>
      <c r="F27" s="1903"/>
      <c r="G27" s="1903"/>
      <c r="H27" s="1903"/>
      <c r="I27" s="1903"/>
      <c r="J27" s="1903"/>
      <c r="K27" s="1903"/>
      <c r="L27" s="1903"/>
      <c r="M27" s="1903"/>
      <c r="N27" s="1888" t="s">
        <v>773</v>
      </c>
      <c r="O27" s="1888"/>
      <c r="P27" s="1888"/>
      <c r="Q27" s="1889"/>
      <c r="R27" s="1893"/>
      <c r="S27" s="1796"/>
      <c r="T27" s="1796"/>
      <c r="U27" s="1796"/>
      <c r="V27" s="1796"/>
      <c r="W27" s="1894"/>
      <c r="X27" s="1810"/>
      <c r="Y27" s="1811"/>
      <c r="Z27" s="1812"/>
      <c r="AA27" s="1902"/>
      <c r="AB27" s="1903"/>
      <c r="AC27" s="1903"/>
      <c r="AD27" s="1903"/>
      <c r="AE27" s="1903"/>
      <c r="AF27" s="1903"/>
      <c r="AG27" s="1903"/>
      <c r="AH27" s="1903"/>
      <c r="AI27" s="1903"/>
      <c r="AJ27" s="1888" t="s">
        <v>773</v>
      </c>
      <c r="AK27" s="1888"/>
      <c r="AL27" s="1888"/>
      <c r="AM27" s="1889"/>
      <c r="AN27" s="1849"/>
      <c r="AO27" s="1401"/>
      <c r="AP27" s="1401"/>
      <c r="AQ27" s="1401"/>
      <c r="AR27" s="1401"/>
      <c r="AS27" s="1890"/>
      <c r="AT27" s="1810"/>
      <c r="AU27" s="1811"/>
      <c r="AV27" s="1812"/>
      <c r="AW27" s="1884"/>
      <c r="AX27" s="1643"/>
      <c r="AY27" s="1644"/>
      <c r="AZ27" s="1888" t="s">
        <v>775</v>
      </c>
      <c r="BA27" s="1888"/>
      <c r="BB27" s="1889"/>
      <c r="BC27" s="630"/>
      <c r="BD27" s="1849"/>
      <c r="BE27" s="1401"/>
      <c r="BF27" s="1401"/>
      <c r="BG27" s="1401"/>
      <c r="BH27" s="1401"/>
      <c r="BI27" s="1401"/>
      <c r="BJ27" s="1890"/>
      <c r="BK27" s="627"/>
      <c r="BR27" s="629"/>
      <c r="BU27" s="629"/>
    </row>
    <row r="28" spans="2:102" ht="23.1" customHeight="1" thickBot="1" x14ac:dyDescent="0.25">
      <c r="B28" s="1810"/>
      <c r="C28" s="1811"/>
      <c r="D28" s="1812"/>
      <c r="E28" s="1958"/>
      <c r="F28" s="1959"/>
      <c r="G28" s="1959"/>
      <c r="H28" s="1959"/>
      <c r="I28" s="1959"/>
      <c r="J28" s="1959"/>
      <c r="K28" s="1959"/>
      <c r="L28" s="1959"/>
      <c r="M28" s="1959"/>
      <c r="N28" s="1961" t="s">
        <v>774</v>
      </c>
      <c r="O28" s="1961"/>
      <c r="P28" s="1961"/>
      <c r="Q28" s="1962"/>
      <c r="R28" s="1893"/>
      <c r="S28" s="1796"/>
      <c r="T28" s="1796"/>
      <c r="U28" s="1796"/>
      <c r="V28" s="1796"/>
      <c r="W28" s="1894"/>
      <c r="X28" s="1810"/>
      <c r="Y28" s="1811"/>
      <c r="Z28" s="1812"/>
      <c r="AA28" s="1902"/>
      <c r="AB28" s="1903"/>
      <c r="AC28" s="1903"/>
      <c r="AD28" s="1903"/>
      <c r="AE28" s="1903"/>
      <c r="AF28" s="1903"/>
      <c r="AG28" s="1903"/>
      <c r="AH28" s="1903"/>
      <c r="AI28" s="1903"/>
      <c r="AJ28" s="1888" t="s">
        <v>774</v>
      </c>
      <c r="AK28" s="1888"/>
      <c r="AL28" s="1888"/>
      <c r="AM28" s="1889"/>
      <c r="AN28" s="1849"/>
      <c r="AO28" s="1401"/>
      <c r="AP28" s="1401"/>
      <c r="AQ28" s="1401"/>
      <c r="AR28" s="1401"/>
      <c r="AS28" s="1890"/>
      <c r="AT28" s="1813"/>
      <c r="AU28" s="1814"/>
      <c r="AV28" s="1815"/>
      <c r="AW28" s="1885"/>
      <c r="AX28" s="1886"/>
      <c r="AY28" s="1887"/>
      <c r="AZ28" s="1891" t="s">
        <v>773</v>
      </c>
      <c r="BA28" s="1891"/>
      <c r="BB28" s="1892"/>
      <c r="BC28" s="628"/>
      <c r="BD28" s="1893"/>
      <c r="BE28" s="1796"/>
      <c r="BF28" s="1796"/>
      <c r="BG28" s="1796"/>
      <c r="BH28" s="1796"/>
      <c r="BI28" s="1796"/>
      <c r="BJ28" s="1894"/>
      <c r="BK28" s="627"/>
      <c r="BT28" s="591"/>
      <c r="CH28" s="591"/>
      <c r="CI28" s="591"/>
    </row>
    <row r="29" spans="2:102" ht="23.1" customHeight="1" thickBot="1" x14ac:dyDescent="0.25">
      <c r="B29" s="625"/>
      <c r="C29" s="626"/>
      <c r="D29" s="626"/>
      <c r="E29" s="625"/>
      <c r="F29" s="624"/>
      <c r="G29" s="624"/>
      <c r="H29" s="624"/>
      <c r="I29" s="624"/>
      <c r="J29" s="624"/>
      <c r="K29" s="624"/>
      <c r="L29" s="624"/>
      <c r="M29" s="624"/>
      <c r="N29" s="623"/>
      <c r="O29" s="623"/>
      <c r="P29" s="623"/>
      <c r="Q29" s="623"/>
      <c r="R29" s="604"/>
      <c r="S29" s="604"/>
      <c r="T29" s="604"/>
      <c r="U29" s="604"/>
      <c r="V29" s="604"/>
      <c r="W29" s="622"/>
      <c r="X29" s="1814"/>
      <c r="Y29" s="1814"/>
      <c r="Z29" s="1815"/>
      <c r="AA29" s="1904"/>
      <c r="AB29" s="1905"/>
      <c r="AC29" s="1905"/>
      <c r="AD29" s="1905"/>
      <c r="AE29" s="1905"/>
      <c r="AF29" s="1905"/>
      <c r="AG29" s="1905"/>
      <c r="AH29" s="1905"/>
      <c r="AI29" s="1905"/>
      <c r="AJ29" s="1891" t="s">
        <v>772</v>
      </c>
      <c r="AK29" s="1891"/>
      <c r="AL29" s="1891"/>
      <c r="AM29" s="1892"/>
      <c r="AN29" s="1893"/>
      <c r="AO29" s="1796"/>
      <c r="AP29" s="1796"/>
      <c r="AQ29" s="1796"/>
      <c r="AR29" s="1796"/>
      <c r="AS29" s="1796"/>
      <c r="AT29" s="621"/>
      <c r="AU29" s="620"/>
      <c r="AV29" s="620"/>
      <c r="AW29" s="619"/>
      <c r="AX29" s="619"/>
      <c r="AY29" s="619"/>
      <c r="AZ29" s="1895"/>
      <c r="BA29" s="1895"/>
      <c r="BB29" s="1895"/>
      <c r="BC29" s="619"/>
      <c r="BD29" s="1345"/>
      <c r="BE29" s="1345"/>
      <c r="BF29" s="1345"/>
      <c r="BG29" s="1345"/>
      <c r="BH29" s="1345"/>
      <c r="BI29" s="1345"/>
      <c r="BJ29" s="1345"/>
      <c r="BK29" s="579"/>
    </row>
    <row r="30" spans="2:102" ht="9" customHeight="1" x14ac:dyDescent="0.2">
      <c r="B30" s="618"/>
      <c r="C30" s="618"/>
      <c r="D30" s="618"/>
      <c r="E30" s="618"/>
      <c r="F30" s="618"/>
      <c r="G30" s="618"/>
      <c r="H30" s="618"/>
      <c r="I30" s="618"/>
      <c r="J30" s="618"/>
      <c r="K30" s="618"/>
      <c r="L30" s="618"/>
      <c r="M30" s="618"/>
      <c r="N30" s="15"/>
      <c r="O30" s="15"/>
      <c r="P30" s="15"/>
      <c r="Q30" s="15"/>
      <c r="R30" s="597"/>
      <c r="S30" s="597"/>
      <c r="T30" s="591"/>
      <c r="U30" s="591"/>
      <c r="V30" s="591"/>
      <c r="Z30" s="591"/>
      <c r="AA30" s="591"/>
      <c r="AP30" s="607"/>
      <c r="BG30" s="591"/>
      <c r="BH30" s="591"/>
      <c r="BI30" s="591"/>
      <c r="BJ30" s="591"/>
      <c r="BK30" s="591"/>
      <c r="BL30" s="591"/>
      <c r="BM30" s="591"/>
      <c r="BN30" s="577"/>
      <c r="BO30" s="577"/>
      <c r="BP30" s="577"/>
      <c r="BQ30" s="577"/>
    </row>
    <row r="31" spans="2:102" ht="21.75" customHeight="1" thickBot="1" x14ac:dyDescent="0.25">
      <c r="B31" s="14" t="s">
        <v>23</v>
      </c>
      <c r="C31" s="617"/>
      <c r="D31" s="617"/>
      <c r="E31" s="591"/>
      <c r="F31" s="591"/>
      <c r="G31" s="591"/>
      <c r="H31" s="591"/>
      <c r="I31" s="591"/>
      <c r="J31" s="591"/>
      <c r="K31" s="591"/>
      <c r="L31" s="591"/>
      <c r="M31" s="591"/>
      <c r="N31" s="591"/>
      <c r="O31" s="597"/>
      <c r="P31" s="597"/>
      <c r="Q31" s="597"/>
      <c r="R31" s="597"/>
      <c r="S31" s="597"/>
      <c r="T31" s="591"/>
      <c r="U31" s="591"/>
      <c r="V31" s="591"/>
      <c r="W31" s="591"/>
      <c r="X31" s="591"/>
      <c r="Y31" s="591"/>
      <c r="Z31" s="591"/>
      <c r="AA31" s="591"/>
      <c r="AB31" s="591"/>
      <c r="AC31" s="591"/>
      <c r="AD31" s="591"/>
      <c r="AE31" s="591"/>
      <c r="AF31" s="591"/>
      <c r="AG31" s="591"/>
      <c r="AH31" s="591"/>
      <c r="AI31" s="591"/>
      <c r="AJ31" s="591"/>
      <c r="AK31" s="591"/>
      <c r="AL31" s="591"/>
      <c r="AM31" s="591"/>
      <c r="AN31" s="591"/>
      <c r="AO31" s="591"/>
      <c r="AP31" s="591"/>
      <c r="AQ31" s="591"/>
      <c r="AR31" s="591"/>
      <c r="AS31" s="591"/>
      <c r="AT31" s="591"/>
      <c r="AU31" s="591"/>
      <c r="AV31" s="591"/>
      <c r="AW31" s="591"/>
      <c r="AX31" s="591"/>
      <c r="AY31" s="591"/>
      <c r="AZ31" s="591"/>
      <c r="BA31" s="591"/>
      <c r="BB31" s="591"/>
      <c r="BC31" s="591"/>
      <c r="BD31" s="591"/>
      <c r="BE31" s="591"/>
      <c r="BF31" s="591"/>
      <c r="BG31" s="591"/>
      <c r="BH31" s="591"/>
      <c r="BI31" s="591"/>
      <c r="BJ31" s="591"/>
      <c r="BK31" s="591"/>
      <c r="BL31" s="591"/>
      <c r="BM31" s="591"/>
      <c r="BN31" s="577"/>
      <c r="BO31" s="577"/>
      <c r="BP31" s="577"/>
      <c r="BQ31" s="577"/>
    </row>
    <row r="32" spans="2:102" ht="23.25" customHeight="1" thickBot="1" x14ac:dyDescent="0.25">
      <c r="B32" s="1928" t="s">
        <v>25</v>
      </c>
      <c r="C32" s="1734"/>
      <c r="D32" s="1734"/>
      <c r="E32" s="1734"/>
      <c r="F32" s="1734"/>
      <c r="G32" s="1734"/>
      <c r="H32" s="1734"/>
      <c r="I32" s="1734"/>
      <c r="J32" s="1929"/>
      <c r="K32" s="1930" t="s">
        <v>771</v>
      </c>
      <c r="L32" s="1897"/>
      <c r="M32" s="1897"/>
      <c r="N32" s="1898"/>
      <c r="O32" s="1896" t="s">
        <v>770</v>
      </c>
      <c r="P32" s="1897"/>
      <c r="Q32" s="1897"/>
      <c r="R32" s="1898"/>
      <c r="S32" s="1896" t="s">
        <v>769</v>
      </c>
      <c r="T32" s="1897"/>
      <c r="U32" s="1897"/>
      <c r="V32" s="1898"/>
      <c r="W32" s="1896" t="s">
        <v>768</v>
      </c>
      <c r="X32" s="1897"/>
      <c r="Y32" s="1897"/>
      <c r="Z32" s="1898"/>
      <c r="AA32" s="1896" t="s">
        <v>767</v>
      </c>
      <c r="AB32" s="1897"/>
      <c r="AC32" s="1897"/>
      <c r="AD32" s="1898"/>
      <c r="AE32" s="1896" t="s">
        <v>766</v>
      </c>
      <c r="AF32" s="1897"/>
      <c r="AG32" s="1897"/>
      <c r="AH32" s="1898"/>
      <c r="AI32" s="1896" t="s">
        <v>765</v>
      </c>
      <c r="AJ32" s="1897"/>
      <c r="AK32" s="1897"/>
      <c r="AL32" s="1898"/>
      <c r="AM32" s="1896" t="s">
        <v>764</v>
      </c>
      <c r="AN32" s="1897"/>
      <c r="AO32" s="1897"/>
      <c r="AP32" s="1898"/>
      <c r="AQ32" s="1833" t="s">
        <v>763</v>
      </c>
      <c r="AR32" s="1834"/>
      <c r="AS32" s="1834"/>
      <c r="AT32" s="1899"/>
      <c r="AU32" s="1833" t="s">
        <v>762</v>
      </c>
      <c r="AV32" s="1834"/>
      <c r="AW32" s="1834"/>
      <c r="AX32" s="1880" t="s">
        <v>406</v>
      </c>
      <c r="AY32" s="616"/>
      <c r="AZ32" s="616"/>
      <c r="BA32" s="616"/>
      <c r="BB32" s="607"/>
      <c r="BC32" s="607"/>
      <c r="BD32" s="607"/>
      <c r="BE32" s="607"/>
      <c r="BF32" s="607"/>
    </row>
    <row r="33" spans="2:71" ht="42.75" customHeight="1" x14ac:dyDescent="0.2">
      <c r="B33" s="1837"/>
      <c r="C33" s="1838"/>
      <c r="D33" s="1964" t="s">
        <v>384</v>
      </c>
      <c r="E33" s="1965"/>
      <c r="F33" s="1965"/>
      <c r="G33" s="1965"/>
      <c r="H33" s="1965"/>
      <c r="I33" s="1965"/>
      <c r="J33" s="1966"/>
      <c r="K33" s="1963"/>
      <c r="L33" s="1819"/>
      <c r="M33" s="1819"/>
      <c r="N33" s="1820"/>
      <c r="O33" s="1818"/>
      <c r="P33" s="1819"/>
      <c r="Q33" s="1819"/>
      <c r="R33" s="1820"/>
      <c r="S33" s="1818"/>
      <c r="T33" s="1819"/>
      <c r="U33" s="1819"/>
      <c r="V33" s="1820"/>
      <c r="W33" s="1818"/>
      <c r="X33" s="1819"/>
      <c r="Y33" s="1819"/>
      <c r="Z33" s="1820"/>
      <c r="AA33" s="1818"/>
      <c r="AB33" s="1819"/>
      <c r="AC33" s="1819"/>
      <c r="AD33" s="1820"/>
      <c r="AE33" s="1818"/>
      <c r="AF33" s="1819"/>
      <c r="AG33" s="1819"/>
      <c r="AH33" s="1820"/>
      <c r="AI33" s="1818"/>
      <c r="AJ33" s="1819"/>
      <c r="AK33" s="1819"/>
      <c r="AL33" s="1820"/>
      <c r="AM33" s="1818"/>
      <c r="AN33" s="1819"/>
      <c r="AO33" s="1819"/>
      <c r="AP33" s="1820"/>
      <c r="AQ33" s="1818"/>
      <c r="AR33" s="1819"/>
      <c r="AS33" s="1819"/>
      <c r="AT33" s="1820"/>
      <c r="AU33" s="1818"/>
      <c r="AV33" s="1819"/>
      <c r="AW33" s="1819"/>
      <c r="AX33" s="1881"/>
      <c r="AY33" s="616"/>
      <c r="AZ33" s="616"/>
      <c r="BA33" s="616"/>
      <c r="BB33" s="607"/>
      <c r="BC33" s="607"/>
      <c r="BD33" s="607"/>
      <c r="BE33" s="607"/>
      <c r="BF33" s="607"/>
      <c r="BR33" s="607"/>
      <c r="BS33" s="607"/>
    </row>
    <row r="34" spans="2:71" ht="31.5" customHeight="1" thickBot="1" x14ac:dyDescent="0.25">
      <c r="B34" s="1837"/>
      <c r="C34" s="1838"/>
      <c r="D34" s="1967" t="s">
        <v>992</v>
      </c>
      <c r="E34" s="1968"/>
      <c r="F34" s="1968"/>
      <c r="G34" s="1968"/>
      <c r="H34" s="1968"/>
      <c r="I34" s="1968"/>
      <c r="J34" s="1969"/>
      <c r="K34" s="1960"/>
      <c r="L34" s="1816"/>
      <c r="M34" s="1816" t="s">
        <v>284</v>
      </c>
      <c r="N34" s="1817"/>
      <c r="O34" s="1832"/>
      <c r="P34" s="1816"/>
      <c r="Q34" s="1816" t="s">
        <v>284</v>
      </c>
      <c r="R34" s="1817"/>
      <c r="S34" s="1832"/>
      <c r="T34" s="1816"/>
      <c r="U34" s="1816" t="s">
        <v>284</v>
      </c>
      <c r="V34" s="1817"/>
      <c r="W34" s="1832"/>
      <c r="X34" s="1816"/>
      <c r="Y34" s="1816" t="s">
        <v>284</v>
      </c>
      <c r="Z34" s="1817"/>
      <c r="AA34" s="1832"/>
      <c r="AB34" s="1816"/>
      <c r="AC34" s="1816" t="s">
        <v>284</v>
      </c>
      <c r="AD34" s="1817"/>
      <c r="AE34" s="1832"/>
      <c r="AF34" s="1816"/>
      <c r="AG34" s="1816" t="s">
        <v>284</v>
      </c>
      <c r="AH34" s="1817"/>
      <c r="AI34" s="1832"/>
      <c r="AJ34" s="1816"/>
      <c r="AK34" s="1816" t="s">
        <v>284</v>
      </c>
      <c r="AL34" s="1817"/>
      <c r="AM34" s="1832"/>
      <c r="AN34" s="1816"/>
      <c r="AO34" s="1816" t="s">
        <v>284</v>
      </c>
      <c r="AP34" s="1817"/>
      <c r="AQ34" s="1832"/>
      <c r="AR34" s="1816"/>
      <c r="AS34" s="1816" t="s">
        <v>284</v>
      </c>
      <c r="AT34" s="1817"/>
      <c r="AU34" s="1832" t="s">
        <v>284</v>
      </c>
      <c r="AV34" s="1816"/>
      <c r="AW34" s="1816"/>
      <c r="AX34" s="1881"/>
      <c r="AY34" s="616"/>
      <c r="AZ34" s="616"/>
      <c r="BA34" s="616"/>
      <c r="BB34" s="607"/>
      <c r="BC34" s="607"/>
      <c r="BD34" s="607"/>
      <c r="BE34" s="607"/>
      <c r="BF34" s="607"/>
    </row>
    <row r="35" spans="2:71" ht="23.1" customHeight="1" thickBot="1" x14ac:dyDescent="0.25">
      <c r="B35" s="1837"/>
      <c r="C35" s="1838"/>
      <c r="D35" s="1854" t="s">
        <v>455</v>
      </c>
      <c r="E35" s="1783"/>
      <c r="F35" s="1783"/>
      <c r="G35" s="1783"/>
      <c r="H35" s="1783"/>
      <c r="I35" s="1783"/>
      <c r="J35" s="1784"/>
      <c r="K35" s="1999"/>
      <c r="L35" s="1821"/>
      <c r="M35" s="1821" t="s">
        <v>284</v>
      </c>
      <c r="N35" s="1822"/>
      <c r="O35" s="1835"/>
      <c r="P35" s="1821"/>
      <c r="Q35" s="1821" t="s">
        <v>284</v>
      </c>
      <c r="R35" s="1822"/>
      <c r="S35" s="1835"/>
      <c r="T35" s="1821"/>
      <c r="U35" s="1821" t="s">
        <v>284</v>
      </c>
      <c r="V35" s="1822"/>
      <c r="W35" s="1835"/>
      <c r="X35" s="1821"/>
      <c r="Y35" s="1821" t="s">
        <v>284</v>
      </c>
      <c r="Z35" s="1822"/>
      <c r="AA35" s="1835"/>
      <c r="AB35" s="1821"/>
      <c r="AC35" s="1821" t="s">
        <v>284</v>
      </c>
      <c r="AD35" s="1822"/>
      <c r="AE35" s="1835"/>
      <c r="AF35" s="1821"/>
      <c r="AG35" s="1821" t="s">
        <v>284</v>
      </c>
      <c r="AH35" s="1822"/>
      <c r="AI35" s="1835"/>
      <c r="AJ35" s="1821"/>
      <c r="AK35" s="1821" t="s">
        <v>284</v>
      </c>
      <c r="AL35" s="1822"/>
      <c r="AM35" s="1835"/>
      <c r="AN35" s="1821"/>
      <c r="AO35" s="1821" t="s">
        <v>284</v>
      </c>
      <c r="AP35" s="1822"/>
      <c r="AQ35" s="1835"/>
      <c r="AR35" s="1821"/>
      <c r="AS35" s="1834" t="s">
        <v>284</v>
      </c>
      <c r="AT35" s="1899"/>
      <c r="AU35" s="1833" t="s">
        <v>284</v>
      </c>
      <c r="AV35" s="1834"/>
      <c r="AW35" s="1834"/>
      <c r="AX35" s="1882"/>
      <c r="AY35" s="616"/>
      <c r="AZ35" s="616"/>
      <c r="BA35" s="616"/>
      <c r="BB35" s="607"/>
      <c r="BC35" s="607"/>
      <c r="BD35" s="607"/>
      <c r="BE35" s="607"/>
      <c r="BF35" s="607"/>
    </row>
    <row r="36" spans="2:71" ht="23.1" customHeight="1" thickBot="1" x14ac:dyDescent="0.25">
      <c r="B36" s="1863" t="s">
        <v>993</v>
      </c>
      <c r="C36" s="1864"/>
      <c r="D36" s="1864"/>
      <c r="E36" s="1864"/>
      <c r="F36" s="1864"/>
      <c r="G36" s="1864"/>
      <c r="H36" s="1864"/>
      <c r="I36" s="1864"/>
      <c r="J36" s="1865"/>
      <c r="K36" s="1866"/>
      <c r="L36" s="1788"/>
      <c r="M36" s="1788"/>
      <c r="N36" s="1790"/>
      <c r="O36" s="1788"/>
      <c r="P36" s="1788"/>
      <c r="Q36" s="1788"/>
      <c r="R36" s="1788"/>
      <c r="S36" s="1789"/>
      <c r="T36" s="1788"/>
      <c r="U36" s="1788"/>
      <c r="V36" s="1788"/>
      <c r="W36" s="1789"/>
      <c r="X36" s="1788"/>
      <c r="Y36" s="1788"/>
      <c r="Z36" s="1790"/>
      <c r="AA36" s="1789"/>
      <c r="AB36" s="1788"/>
      <c r="AC36" s="1788"/>
      <c r="AD36" s="1790"/>
      <c r="AE36" s="1789"/>
      <c r="AF36" s="1788"/>
      <c r="AG36" s="1788"/>
      <c r="AH36" s="1790"/>
      <c r="AI36" s="1788"/>
      <c r="AJ36" s="1788"/>
      <c r="AK36" s="1788"/>
      <c r="AL36" s="1788"/>
      <c r="AM36" s="1789"/>
      <c r="AN36" s="1788"/>
      <c r="AO36" s="1788"/>
      <c r="AP36" s="1790"/>
      <c r="AQ36" s="1788"/>
      <c r="AR36" s="1788"/>
      <c r="AS36" s="1788"/>
      <c r="AT36" s="1790"/>
      <c r="AU36" s="1789"/>
      <c r="AV36" s="1788"/>
      <c r="AW36" s="1791"/>
      <c r="AX36" s="1062"/>
      <c r="AY36" s="616"/>
      <c r="AZ36" s="616"/>
      <c r="BA36" s="616"/>
      <c r="BB36" s="607"/>
      <c r="BC36" s="607"/>
      <c r="BD36" s="607"/>
      <c r="BE36" s="607"/>
      <c r="BF36" s="607"/>
    </row>
    <row r="37" spans="2:71" ht="23.1" customHeight="1" thickBot="1" x14ac:dyDescent="0.25">
      <c r="B37" s="1850" t="s">
        <v>26</v>
      </c>
      <c r="C37" s="1851"/>
      <c r="D37" s="1852"/>
      <c r="E37" s="1852"/>
      <c r="F37" s="1852"/>
      <c r="G37" s="1852"/>
      <c r="H37" s="1853"/>
      <c r="I37" s="1853"/>
      <c r="J37" s="1853"/>
      <c r="K37" s="1945"/>
      <c r="L37" s="1793"/>
      <c r="M37" s="1793"/>
      <c r="N37" s="1794"/>
      <c r="O37" s="1792"/>
      <c r="P37" s="1793"/>
      <c r="Q37" s="1793"/>
      <c r="R37" s="1794"/>
      <c r="S37" s="1792"/>
      <c r="T37" s="1793"/>
      <c r="U37" s="1793"/>
      <c r="V37" s="1794"/>
      <c r="W37" s="1792"/>
      <c r="X37" s="1793"/>
      <c r="Y37" s="1793"/>
      <c r="Z37" s="1794"/>
      <c r="AA37" s="1792"/>
      <c r="AB37" s="1793"/>
      <c r="AC37" s="1793"/>
      <c r="AD37" s="1794"/>
      <c r="AE37" s="1792"/>
      <c r="AF37" s="1793"/>
      <c r="AG37" s="1793"/>
      <c r="AH37" s="1794"/>
      <c r="AI37" s="1792"/>
      <c r="AJ37" s="1793"/>
      <c r="AK37" s="1793"/>
      <c r="AL37" s="1794"/>
      <c r="AM37" s="1792"/>
      <c r="AN37" s="1793"/>
      <c r="AO37" s="1793"/>
      <c r="AP37" s="1794"/>
      <c r="AQ37" s="1795"/>
      <c r="AR37" s="1796"/>
      <c r="AS37" s="1796"/>
      <c r="AT37" s="1836"/>
      <c r="AU37" s="1795"/>
      <c r="AV37" s="1796"/>
      <c r="AW37" s="1796"/>
      <c r="AX37" s="615"/>
      <c r="AY37" s="608"/>
      <c r="AZ37" s="608"/>
      <c r="BA37" s="608"/>
      <c r="BB37" s="607"/>
      <c r="BC37" s="607"/>
      <c r="BD37" s="607"/>
      <c r="BE37" s="607"/>
      <c r="BF37" s="607"/>
    </row>
    <row r="38" spans="2:71" ht="23.1" customHeight="1" x14ac:dyDescent="0.2">
      <c r="B38" s="1975" t="s">
        <v>27</v>
      </c>
      <c r="C38" s="1976"/>
      <c r="D38" s="1976"/>
      <c r="E38" s="1858" t="s">
        <v>556</v>
      </c>
      <c r="F38" s="1859"/>
      <c r="G38" s="1859"/>
      <c r="H38" s="1859"/>
      <c r="I38" s="1859"/>
      <c r="J38" s="1860"/>
      <c r="K38" s="1849"/>
      <c r="L38" s="1401"/>
      <c r="M38" s="1401"/>
      <c r="N38" s="1402"/>
      <c r="O38" s="1400"/>
      <c r="P38" s="1401"/>
      <c r="Q38" s="1401"/>
      <c r="R38" s="1402"/>
      <c r="S38" s="1400"/>
      <c r="T38" s="1401"/>
      <c r="U38" s="1401"/>
      <c r="V38" s="1402"/>
      <c r="W38" s="1400"/>
      <c r="X38" s="1401"/>
      <c r="Y38" s="1401"/>
      <c r="Z38" s="1402"/>
      <c r="AA38" s="1400"/>
      <c r="AB38" s="1401"/>
      <c r="AC38" s="1401"/>
      <c r="AD38" s="1402"/>
      <c r="AE38" s="1400"/>
      <c r="AF38" s="1401"/>
      <c r="AG38" s="1401"/>
      <c r="AH38" s="1402"/>
      <c r="AI38" s="1400"/>
      <c r="AJ38" s="1401"/>
      <c r="AK38" s="1401"/>
      <c r="AL38" s="1402"/>
      <c r="AM38" s="1400"/>
      <c r="AN38" s="1401"/>
      <c r="AO38" s="1401"/>
      <c r="AP38" s="1402"/>
      <c r="AQ38" s="1400"/>
      <c r="AR38" s="1401"/>
      <c r="AS38" s="1401"/>
      <c r="AT38" s="1402"/>
      <c r="AU38" s="1400"/>
      <c r="AV38" s="1401"/>
      <c r="AW38" s="1401"/>
      <c r="AX38" s="612"/>
      <c r="AY38" s="608"/>
      <c r="AZ38" s="608"/>
      <c r="BA38" s="608"/>
      <c r="BB38" s="607"/>
      <c r="BC38" s="607"/>
      <c r="BD38" s="607"/>
      <c r="BE38" s="607"/>
      <c r="BF38" s="607"/>
    </row>
    <row r="39" spans="2:71" ht="58.5" customHeight="1" x14ac:dyDescent="0.2">
      <c r="B39" s="1977"/>
      <c r="C39" s="1978"/>
      <c r="D39" s="1978"/>
      <c r="E39" s="1990" t="s">
        <v>286</v>
      </c>
      <c r="F39" s="1991"/>
      <c r="G39" s="1992"/>
      <c r="H39" s="1947" t="s">
        <v>761</v>
      </c>
      <c r="I39" s="1861"/>
      <c r="J39" s="1862"/>
      <c r="K39" s="1845"/>
      <c r="L39" s="1320"/>
      <c r="M39" s="1320"/>
      <c r="N39" s="1352"/>
      <c r="O39" s="1319"/>
      <c r="P39" s="1320"/>
      <c r="Q39" s="1320"/>
      <c r="R39" s="1352"/>
      <c r="S39" s="1319"/>
      <c r="T39" s="1320"/>
      <c r="U39" s="1320"/>
      <c r="V39" s="1352"/>
      <c r="W39" s="1319"/>
      <c r="X39" s="1320"/>
      <c r="Y39" s="1320"/>
      <c r="Z39" s="1352"/>
      <c r="AA39" s="1319"/>
      <c r="AB39" s="1320"/>
      <c r="AC39" s="1320"/>
      <c r="AD39" s="1352"/>
      <c r="AE39" s="1319"/>
      <c r="AF39" s="1320"/>
      <c r="AG39" s="1320"/>
      <c r="AH39" s="1352"/>
      <c r="AI39" s="1319"/>
      <c r="AJ39" s="1320"/>
      <c r="AK39" s="1320"/>
      <c r="AL39" s="1352"/>
      <c r="AM39" s="1319"/>
      <c r="AN39" s="1320"/>
      <c r="AO39" s="1320"/>
      <c r="AP39" s="1352"/>
      <c r="AQ39" s="1319"/>
      <c r="AR39" s="1320"/>
      <c r="AS39" s="1320"/>
      <c r="AT39" s="1352"/>
      <c r="AU39" s="1319"/>
      <c r="AV39" s="1320"/>
      <c r="AW39" s="1320"/>
      <c r="AX39" s="614"/>
      <c r="AY39" s="608"/>
      <c r="AZ39" s="608"/>
      <c r="BA39" s="608"/>
      <c r="BB39" s="607"/>
      <c r="BC39" s="607"/>
      <c r="BD39" s="607"/>
      <c r="BE39" s="607"/>
      <c r="BF39" s="607"/>
    </row>
    <row r="40" spans="2:71" ht="34.5" customHeight="1" x14ac:dyDescent="0.2">
      <c r="B40" s="1979"/>
      <c r="C40" s="1703"/>
      <c r="D40" s="1703"/>
      <c r="E40" s="1993"/>
      <c r="F40" s="1994"/>
      <c r="G40" s="1995"/>
      <c r="H40" s="1839" t="s">
        <v>760</v>
      </c>
      <c r="I40" s="1861"/>
      <c r="J40" s="1862"/>
      <c r="K40" s="1845"/>
      <c r="L40" s="1320"/>
      <c r="M40" s="1320"/>
      <c r="N40" s="1352"/>
      <c r="O40" s="1319"/>
      <c r="P40" s="1320"/>
      <c r="Q40" s="1320"/>
      <c r="R40" s="1352"/>
      <c r="S40" s="1319"/>
      <c r="T40" s="1320"/>
      <c r="U40" s="1320"/>
      <c r="V40" s="1352"/>
      <c r="W40" s="1319"/>
      <c r="X40" s="1320"/>
      <c r="Y40" s="1320"/>
      <c r="Z40" s="1352"/>
      <c r="AA40" s="1319"/>
      <c r="AB40" s="1320"/>
      <c r="AC40" s="1320"/>
      <c r="AD40" s="1352"/>
      <c r="AE40" s="1319"/>
      <c r="AF40" s="1320"/>
      <c r="AG40" s="1320"/>
      <c r="AH40" s="1352"/>
      <c r="AI40" s="1332"/>
      <c r="AJ40" s="1333"/>
      <c r="AK40" s="1333"/>
      <c r="AL40" s="1334"/>
      <c r="AM40" s="1319"/>
      <c r="AN40" s="1320"/>
      <c r="AO40" s="1320"/>
      <c r="AP40" s="1352"/>
      <c r="AQ40" s="1319"/>
      <c r="AR40" s="1320"/>
      <c r="AS40" s="1320"/>
      <c r="AT40" s="1352"/>
      <c r="AU40" s="1319"/>
      <c r="AV40" s="1320"/>
      <c r="AW40" s="1320"/>
      <c r="AX40" s="611"/>
      <c r="AY40" s="608"/>
      <c r="AZ40" s="608"/>
      <c r="BA40" s="608"/>
      <c r="BB40" s="607"/>
      <c r="BC40" s="607"/>
      <c r="BD40" s="607"/>
      <c r="BE40" s="607"/>
      <c r="BF40" s="607"/>
    </row>
    <row r="41" spans="2:71" ht="63" customHeight="1" thickBot="1" x14ac:dyDescent="0.25">
      <c r="B41" s="1967"/>
      <c r="C41" s="1968"/>
      <c r="D41" s="1968"/>
      <c r="E41" s="1996"/>
      <c r="F41" s="1997"/>
      <c r="G41" s="1998"/>
      <c r="H41" s="1842" t="s">
        <v>440</v>
      </c>
      <c r="I41" s="1843"/>
      <c r="J41" s="1844"/>
      <c r="K41" s="1797"/>
      <c r="L41" s="1631"/>
      <c r="M41" s="1631"/>
      <c r="N41" s="1632"/>
      <c r="O41" s="1630"/>
      <c r="P41" s="1631"/>
      <c r="Q41" s="1631"/>
      <c r="R41" s="1632"/>
      <c r="S41" s="1630"/>
      <c r="T41" s="1631"/>
      <c r="U41" s="1631"/>
      <c r="V41" s="1632"/>
      <c r="W41" s="1630"/>
      <c r="X41" s="1631"/>
      <c r="Y41" s="1631"/>
      <c r="Z41" s="1632"/>
      <c r="AA41" s="1630"/>
      <c r="AB41" s="1631"/>
      <c r="AC41" s="1631"/>
      <c r="AD41" s="1632"/>
      <c r="AE41" s="1630"/>
      <c r="AF41" s="1631"/>
      <c r="AG41" s="1631"/>
      <c r="AH41" s="1632"/>
      <c r="AI41" s="1630"/>
      <c r="AJ41" s="1631"/>
      <c r="AK41" s="1631"/>
      <c r="AL41" s="1632"/>
      <c r="AM41" s="1630"/>
      <c r="AN41" s="1631"/>
      <c r="AO41" s="1631"/>
      <c r="AP41" s="1632"/>
      <c r="AQ41" s="1630"/>
      <c r="AR41" s="1631"/>
      <c r="AS41" s="1631"/>
      <c r="AT41" s="1632"/>
      <c r="AU41" s="1630"/>
      <c r="AV41" s="1631"/>
      <c r="AW41" s="1631"/>
      <c r="AX41" s="613"/>
      <c r="AY41" s="608"/>
      <c r="AZ41" s="608"/>
      <c r="BA41" s="608"/>
      <c r="BB41" s="607"/>
      <c r="BC41" s="607"/>
      <c r="BD41" s="607"/>
      <c r="BE41" s="607"/>
      <c r="BF41" s="607"/>
    </row>
    <row r="42" spans="2:71" ht="23.1" customHeight="1" x14ac:dyDescent="0.2">
      <c r="B42" s="1867" t="s">
        <v>458</v>
      </c>
      <c r="C42" s="1868"/>
      <c r="D42" s="1869"/>
      <c r="E42" s="1855" t="s">
        <v>459</v>
      </c>
      <c r="F42" s="1856"/>
      <c r="G42" s="1856"/>
      <c r="H42" s="1856"/>
      <c r="I42" s="1856"/>
      <c r="J42" s="1857"/>
      <c r="K42" s="1401"/>
      <c r="L42" s="1401"/>
      <c r="M42" s="1401"/>
      <c r="N42" s="1402"/>
      <c r="O42" s="1400"/>
      <c r="P42" s="1401"/>
      <c r="Q42" s="1401"/>
      <c r="R42" s="1402"/>
      <c r="S42" s="1400"/>
      <c r="T42" s="1401"/>
      <c r="U42" s="1401"/>
      <c r="V42" s="1402"/>
      <c r="W42" s="1400"/>
      <c r="X42" s="1401"/>
      <c r="Y42" s="1401"/>
      <c r="Z42" s="1402"/>
      <c r="AA42" s="1400"/>
      <c r="AB42" s="1401"/>
      <c r="AC42" s="1401"/>
      <c r="AD42" s="1402"/>
      <c r="AE42" s="1400"/>
      <c r="AF42" s="1401"/>
      <c r="AG42" s="1401"/>
      <c r="AH42" s="1402"/>
      <c r="AI42" s="1400"/>
      <c r="AJ42" s="1401"/>
      <c r="AK42" s="1401"/>
      <c r="AL42" s="1402"/>
      <c r="AM42" s="1400"/>
      <c r="AN42" s="1401"/>
      <c r="AO42" s="1401"/>
      <c r="AP42" s="1402"/>
      <c r="AQ42" s="1400"/>
      <c r="AR42" s="1401"/>
      <c r="AS42" s="1401"/>
      <c r="AT42" s="1402"/>
      <c r="AU42" s="1400"/>
      <c r="AV42" s="1401"/>
      <c r="AW42" s="1401"/>
      <c r="AX42" s="612"/>
      <c r="AY42" s="608"/>
      <c r="AZ42" s="608"/>
      <c r="BA42" s="608"/>
      <c r="BB42" s="607"/>
      <c r="BC42" s="607"/>
      <c r="BD42" s="607"/>
      <c r="BE42" s="607"/>
      <c r="BF42" s="607"/>
    </row>
    <row r="43" spans="2:71" ht="23.1" customHeight="1" x14ac:dyDescent="0.2">
      <c r="B43" s="1870"/>
      <c r="C43" s="1871"/>
      <c r="D43" s="1872"/>
      <c r="E43" s="1950" t="s">
        <v>460</v>
      </c>
      <c r="F43" s="1970"/>
      <c r="G43" s="1971"/>
      <c r="H43" s="1846" t="s">
        <v>492</v>
      </c>
      <c r="I43" s="1847"/>
      <c r="J43" s="1848"/>
      <c r="K43" s="1845"/>
      <c r="L43" s="1320"/>
      <c r="M43" s="1320"/>
      <c r="N43" s="1352"/>
      <c r="O43" s="1319"/>
      <c r="P43" s="1320"/>
      <c r="Q43" s="1320"/>
      <c r="R43" s="1352"/>
      <c r="S43" s="1319"/>
      <c r="T43" s="1320"/>
      <c r="U43" s="1320"/>
      <c r="V43" s="1352"/>
      <c r="W43" s="1319"/>
      <c r="X43" s="1320"/>
      <c r="Y43" s="1320"/>
      <c r="Z43" s="1352"/>
      <c r="AA43" s="1319"/>
      <c r="AB43" s="1320"/>
      <c r="AC43" s="1320"/>
      <c r="AD43" s="1352"/>
      <c r="AE43" s="1319"/>
      <c r="AF43" s="1320"/>
      <c r="AG43" s="1320"/>
      <c r="AH43" s="1352"/>
      <c r="AI43" s="1319"/>
      <c r="AJ43" s="1320"/>
      <c r="AK43" s="1320"/>
      <c r="AL43" s="1352"/>
      <c r="AM43" s="1319"/>
      <c r="AN43" s="1320"/>
      <c r="AO43" s="1320"/>
      <c r="AP43" s="1352"/>
      <c r="AQ43" s="1319"/>
      <c r="AR43" s="1320"/>
      <c r="AS43" s="1320"/>
      <c r="AT43" s="1352"/>
      <c r="AU43" s="1319"/>
      <c r="AV43" s="1320"/>
      <c r="AW43" s="1320"/>
      <c r="AX43" s="611"/>
      <c r="AY43" s="608"/>
      <c r="AZ43" s="608"/>
      <c r="BA43" s="608"/>
      <c r="BB43" s="607"/>
      <c r="BC43" s="607"/>
      <c r="BD43" s="607"/>
      <c r="BE43" s="607"/>
      <c r="BF43" s="607"/>
    </row>
    <row r="44" spans="2:71" ht="23.1" customHeight="1" x14ac:dyDescent="0.2">
      <c r="B44" s="1870"/>
      <c r="C44" s="1871"/>
      <c r="D44" s="1872"/>
      <c r="E44" s="1972"/>
      <c r="F44" s="1973"/>
      <c r="G44" s="1974"/>
      <c r="H44" s="1846" t="s">
        <v>493</v>
      </c>
      <c r="I44" s="1847"/>
      <c r="J44" s="1848"/>
      <c r="K44" s="1845"/>
      <c r="L44" s="1320"/>
      <c r="M44" s="1320"/>
      <c r="N44" s="1352"/>
      <c r="O44" s="1319"/>
      <c r="P44" s="1320"/>
      <c r="Q44" s="1320"/>
      <c r="R44" s="1352"/>
      <c r="S44" s="1319"/>
      <c r="T44" s="1320"/>
      <c r="U44" s="1320"/>
      <c r="V44" s="1352"/>
      <c r="W44" s="1319"/>
      <c r="X44" s="1320"/>
      <c r="Y44" s="1320"/>
      <c r="Z44" s="1352"/>
      <c r="AA44" s="1319"/>
      <c r="AB44" s="1320"/>
      <c r="AC44" s="1320"/>
      <c r="AD44" s="1352"/>
      <c r="AE44" s="1319"/>
      <c r="AF44" s="1320"/>
      <c r="AG44" s="1320"/>
      <c r="AH44" s="1352"/>
      <c r="AI44" s="1319"/>
      <c r="AJ44" s="1320"/>
      <c r="AK44" s="1320"/>
      <c r="AL44" s="1352"/>
      <c r="AM44" s="1319"/>
      <c r="AN44" s="1320"/>
      <c r="AO44" s="1320"/>
      <c r="AP44" s="1352"/>
      <c r="AQ44" s="1319"/>
      <c r="AR44" s="1320"/>
      <c r="AS44" s="1320"/>
      <c r="AT44" s="1352"/>
      <c r="AU44" s="1319"/>
      <c r="AV44" s="1320"/>
      <c r="AW44" s="1320"/>
      <c r="AX44" s="611"/>
      <c r="AY44" s="608"/>
      <c r="AZ44" s="608"/>
      <c r="BA44" s="608"/>
      <c r="BB44" s="607"/>
      <c r="BC44" s="607"/>
      <c r="BD44" s="607"/>
      <c r="BE44" s="607"/>
      <c r="BF44" s="607"/>
    </row>
    <row r="45" spans="2:71" ht="23.1" customHeight="1" x14ac:dyDescent="0.2">
      <c r="B45" s="1870"/>
      <c r="C45" s="1871"/>
      <c r="D45" s="1872"/>
      <c r="E45" s="1972"/>
      <c r="F45" s="1973"/>
      <c r="G45" s="1974"/>
      <c r="H45" s="1839" t="s">
        <v>494</v>
      </c>
      <c r="I45" s="1840"/>
      <c r="J45" s="1841"/>
      <c r="K45" s="1845"/>
      <c r="L45" s="1320"/>
      <c r="M45" s="1320"/>
      <c r="N45" s="1352"/>
      <c r="O45" s="1319"/>
      <c r="P45" s="1320"/>
      <c r="Q45" s="1320"/>
      <c r="R45" s="1352"/>
      <c r="S45" s="1319"/>
      <c r="T45" s="1320"/>
      <c r="U45" s="1320"/>
      <c r="V45" s="1352"/>
      <c r="W45" s="1319"/>
      <c r="X45" s="1320"/>
      <c r="Y45" s="1320"/>
      <c r="Z45" s="1352"/>
      <c r="AA45" s="1319"/>
      <c r="AB45" s="1320"/>
      <c r="AC45" s="1320"/>
      <c r="AD45" s="1352"/>
      <c r="AE45" s="1319"/>
      <c r="AF45" s="1320"/>
      <c r="AG45" s="1320"/>
      <c r="AH45" s="1352"/>
      <c r="AI45" s="1319"/>
      <c r="AJ45" s="1320"/>
      <c r="AK45" s="1320"/>
      <c r="AL45" s="1352"/>
      <c r="AM45" s="1319"/>
      <c r="AN45" s="1320"/>
      <c r="AO45" s="1320"/>
      <c r="AP45" s="1352"/>
      <c r="AQ45" s="1319"/>
      <c r="AR45" s="1320"/>
      <c r="AS45" s="1320"/>
      <c r="AT45" s="1352"/>
      <c r="AU45" s="1319"/>
      <c r="AV45" s="1320"/>
      <c r="AW45" s="1320"/>
      <c r="AX45" s="611"/>
      <c r="AY45" s="608"/>
      <c r="AZ45" s="608"/>
      <c r="BA45" s="608"/>
      <c r="BB45" s="607"/>
      <c r="BC45" s="607"/>
      <c r="BD45" s="607"/>
      <c r="BE45" s="607"/>
      <c r="BF45" s="607"/>
    </row>
    <row r="46" spans="2:71" ht="23.1" customHeight="1" x14ac:dyDescent="0.2">
      <c r="B46" s="1870"/>
      <c r="C46" s="1871"/>
      <c r="D46" s="1872"/>
      <c r="E46" s="1972"/>
      <c r="F46" s="1973"/>
      <c r="G46" s="1974"/>
      <c r="H46" s="1839" t="s">
        <v>29</v>
      </c>
      <c r="I46" s="1840"/>
      <c r="J46" s="1841"/>
      <c r="K46" s="1845"/>
      <c r="L46" s="1320"/>
      <c r="M46" s="1320"/>
      <c r="N46" s="1352"/>
      <c r="O46" s="1319"/>
      <c r="P46" s="1320"/>
      <c r="Q46" s="1320"/>
      <c r="R46" s="1352"/>
      <c r="S46" s="1319"/>
      <c r="T46" s="1320"/>
      <c r="U46" s="1320"/>
      <c r="V46" s="1352"/>
      <c r="W46" s="1319"/>
      <c r="X46" s="1320"/>
      <c r="Y46" s="1320"/>
      <c r="Z46" s="1352"/>
      <c r="AA46" s="1319"/>
      <c r="AB46" s="1320"/>
      <c r="AC46" s="1320"/>
      <c r="AD46" s="1352"/>
      <c r="AE46" s="1319"/>
      <c r="AF46" s="1320"/>
      <c r="AG46" s="1320"/>
      <c r="AH46" s="1352"/>
      <c r="AI46" s="1319"/>
      <c r="AJ46" s="1320"/>
      <c r="AK46" s="1320"/>
      <c r="AL46" s="1352"/>
      <c r="AM46" s="1319"/>
      <c r="AN46" s="1320"/>
      <c r="AO46" s="1320"/>
      <c r="AP46" s="1352"/>
      <c r="AQ46" s="1319"/>
      <c r="AR46" s="1320"/>
      <c r="AS46" s="1320"/>
      <c r="AT46" s="1352"/>
      <c r="AU46" s="1319"/>
      <c r="AV46" s="1320"/>
      <c r="AW46" s="1320"/>
      <c r="AX46" s="611"/>
      <c r="AY46" s="608"/>
      <c r="AZ46" s="608"/>
      <c r="BA46" s="608"/>
      <c r="BB46" s="607"/>
      <c r="BC46" s="607"/>
      <c r="BD46" s="607"/>
      <c r="BE46" s="607"/>
      <c r="BF46" s="607"/>
    </row>
    <row r="47" spans="2:71" ht="23.1" customHeight="1" x14ac:dyDescent="0.2">
      <c r="B47" s="1870"/>
      <c r="C47" s="1871"/>
      <c r="D47" s="1872"/>
      <c r="E47" s="1972"/>
      <c r="F47" s="1973"/>
      <c r="G47" s="1974"/>
      <c r="H47" s="1839" t="s">
        <v>30</v>
      </c>
      <c r="I47" s="1840"/>
      <c r="J47" s="1841"/>
      <c r="K47" s="1845"/>
      <c r="L47" s="1320"/>
      <c r="M47" s="1320"/>
      <c r="N47" s="1352"/>
      <c r="O47" s="1319"/>
      <c r="P47" s="1320"/>
      <c r="Q47" s="1320"/>
      <c r="R47" s="1352"/>
      <c r="S47" s="1319"/>
      <c r="T47" s="1320"/>
      <c r="U47" s="1320"/>
      <c r="V47" s="1352"/>
      <c r="W47" s="1319"/>
      <c r="X47" s="1320"/>
      <c r="Y47" s="1320"/>
      <c r="Z47" s="1352"/>
      <c r="AA47" s="1319"/>
      <c r="AB47" s="1320"/>
      <c r="AC47" s="1320"/>
      <c r="AD47" s="1352"/>
      <c r="AE47" s="1319"/>
      <c r="AF47" s="1320"/>
      <c r="AG47" s="1320"/>
      <c r="AH47" s="1352"/>
      <c r="AI47" s="1319"/>
      <c r="AJ47" s="1320"/>
      <c r="AK47" s="1320"/>
      <c r="AL47" s="1352"/>
      <c r="AM47" s="1319"/>
      <c r="AN47" s="1320"/>
      <c r="AO47" s="1320"/>
      <c r="AP47" s="1352"/>
      <c r="AQ47" s="1319"/>
      <c r="AR47" s="1320"/>
      <c r="AS47" s="1320"/>
      <c r="AT47" s="1352"/>
      <c r="AU47" s="1319"/>
      <c r="AV47" s="1320"/>
      <c r="AW47" s="1320"/>
      <c r="AX47" s="611"/>
      <c r="AY47" s="608"/>
      <c r="AZ47" s="608"/>
      <c r="BA47" s="608"/>
      <c r="BB47" s="607"/>
      <c r="BC47" s="607"/>
      <c r="BD47" s="607"/>
      <c r="BE47" s="607"/>
      <c r="BF47" s="607"/>
    </row>
    <row r="48" spans="2:71" ht="23.1" customHeight="1" x14ac:dyDescent="0.2">
      <c r="B48" s="1870"/>
      <c r="C48" s="1871"/>
      <c r="D48" s="1872"/>
      <c r="E48" s="1972"/>
      <c r="F48" s="1973"/>
      <c r="G48" s="1974"/>
      <c r="H48" s="1839" t="s">
        <v>31</v>
      </c>
      <c r="I48" s="1840"/>
      <c r="J48" s="1841"/>
      <c r="K48" s="1845"/>
      <c r="L48" s="1320"/>
      <c r="M48" s="1320"/>
      <c r="N48" s="1352"/>
      <c r="O48" s="1319"/>
      <c r="P48" s="1320"/>
      <c r="Q48" s="1320"/>
      <c r="R48" s="1352"/>
      <c r="S48" s="1319"/>
      <c r="T48" s="1320"/>
      <c r="U48" s="1320"/>
      <c r="V48" s="1352"/>
      <c r="W48" s="1319"/>
      <c r="X48" s="1320"/>
      <c r="Y48" s="1320"/>
      <c r="Z48" s="1352"/>
      <c r="AA48" s="1319"/>
      <c r="AB48" s="1320"/>
      <c r="AC48" s="1320"/>
      <c r="AD48" s="1352"/>
      <c r="AE48" s="1319"/>
      <c r="AF48" s="1320"/>
      <c r="AG48" s="1320"/>
      <c r="AH48" s="1352"/>
      <c r="AI48" s="1319"/>
      <c r="AJ48" s="1320"/>
      <c r="AK48" s="1320"/>
      <c r="AL48" s="1352"/>
      <c r="AM48" s="1319"/>
      <c r="AN48" s="1320"/>
      <c r="AO48" s="1320"/>
      <c r="AP48" s="1352"/>
      <c r="AQ48" s="1319"/>
      <c r="AR48" s="1320"/>
      <c r="AS48" s="1320"/>
      <c r="AT48" s="1352"/>
      <c r="AU48" s="1319"/>
      <c r="AV48" s="1320"/>
      <c r="AW48" s="1320"/>
      <c r="AX48" s="611"/>
      <c r="AY48" s="608"/>
      <c r="AZ48" s="608"/>
      <c r="BA48" s="608"/>
      <c r="BB48" s="607"/>
      <c r="BC48" s="607"/>
      <c r="BD48" s="607"/>
      <c r="BE48" s="607"/>
      <c r="BF48" s="607"/>
    </row>
    <row r="49" spans="2:58" ht="23.1" customHeight="1" x14ac:dyDescent="0.2">
      <c r="B49" s="1870"/>
      <c r="C49" s="1871"/>
      <c r="D49" s="1872"/>
      <c r="E49" s="1972"/>
      <c r="F49" s="1973"/>
      <c r="G49" s="1974"/>
      <c r="H49" s="1839" t="s">
        <v>32</v>
      </c>
      <c r="I49" s="1840"/>
      <c r="J49" s="1841"/>
      <c r="K49" s="1845"/>
      <c r="L49" s="1320"/>
      <c r="M49" s="1320"/>
      <c r="N49" s="1352"/>
      <c r="O49" s="1319"/>
      <c r="P49" s="1320"/>
      <c r="Q49" s="1320"/>
      <c r="R49" s="1352"/>
      <c r="S49" s="1319"/>
      <c r="T49" s="1320"/>
      <c r="U49" s="1320"/>
      <c r="V49" s="1352"/>
      <c r="W49" s="1319"/>
      <c r="X49" s="1320"/>
      <c r="Y49" s="1320"/>
      <c r="Z49" s="1352"/>
      <c r="AA49" s="1319"/>
      <c r="AB49" s="1320"/>
      <c r="AC49" s="1320"/>
      <c r="AD49" s="1352"/>
      <c r="AE49" s="1319"/>
      <c r="AF49" s="1320"/>
      <c r="AG49" s="1320"/>
      <c r="AH49" s="1352"/>
      <c r="AI49" s="1319"/>
      <c r="AJ49" s="1320"/>
      <c r="AK49" s="1320"/>
      <c r="AL49" s="1352"/>
      <c r="AM49" s="1319"/>
      <c r="AN49" s="1320"/>
      <c r="AO49" s="1320"/>
      <c r="AP49" s="1352"/>
      <c r="AQ49" s="1319"/>
      <c r="AR49" s="1320"/>
      <c r="AS49" s="1320"/>
      <c r="AT49" s="1352"/>
      <c r="AU49" s="1319"/>
      <c r="AV49" s="1320"/>
      <c r="AW49" s="1320"/>
      <c r="AX49" s="611"/>
      <c r="AY49" s="608"/>
      <c r="AZ49" s="608"/>
      <c r="BA49" s="608"/>
      <c r="BB49" s="607"/>
      <c r="BC49" s="607"/>
      <c r="BD49" s="607"/>
      <c r="BE49" s="607"/>
      <c r="BF49" s="607"/>
    </row>
    <row r="50" spans="2:58" ht="23.1" customHeight="1" x14ac:dyDescent="0.2">
      <c r="B50" s="1870"/>
      <c r="C50" s="1871"/>
      <c r="D50" s="1872"/>
      <c r="E50" s="1972"/>
      <c r="F50" s="1973"/>
      <c r="G50" s="1974"/>
      <c r="H50" s="1839" t="s">
        <v>33</v>
      </c>
      <c r="I50" s="1840"/>
      <c r="J50" s="1841"/>
      <c r="K50" s="1845"/>
      <c r="L50" s="1320"/>
      <c r="M50" s="1320"/>
      <c r="N50" s="1352"/>
      <c r="O50" s="1319"/>
      <c r="P50" s="1320"/>
      <c r="Q50" s="1320"/>
      <c r="R50" s="1352"/>
      <c r="S50" s="1319"/>
      <c r="T50" s="1320"/>
      <c r="U50" s="1320"/>
      <c r="V50" s="1352"/>
      <c r="W50" s="1319"/>
      <c r="X50" s="1320"/>
      <c r="Y50" s="1320"/>
      <c r="Z50" s="1352"/>
      <c r="AA50" s="1319"/>
      <c r="AB50" s="1320"/>
      <c r="AC50" s="1320"/>
      <c r="AD50" s="1352"/>
      <c r="AE50" s="1319"/>
      <c r="AF50" s="1320"/>
      <c r="AG50" s="1320"/>
      <c r="AH50" s="1352"/>
      <c r="AI50" s="1319"/>
      <c r="AJ50" s="1320"/>
      <c r="AK50" s="1320"/>
      <c r="AL50" s="1352"/>
      <c r="AM50" s="1319"/>
      <c r="AN50" s="1320"/>
      <c r="AO50" s="1320"/>
      <c r="AP50" s="1352"/>
      <c r="AQ50" s="1319"/>
      <c r="AR50" s="1320"/>
      <c r="AS50" s="1320"/>
      <c r="AT50" s="1352"/>
      <c r="AU50" s="1319"/>
      <c r="AV50" s="1320"/>
      <c r="AW50" s="1320"/>
      <c r="AX50" s="611"/>
      <c r="AY50" s="608"/>
      <c r="AZ50" s="608"/>
      <c r="BA50" s="608"/>
      <c r="BB50" s="607"/>
      <c r="BC50" s="607"/>
      <c r="BD50" s="607"/>
      <c r="BE50" s="607"/>
      <c r="BF50" s="607"/>
    </row>
    <row r="51" spans="2:58" ht="23.1" customHeight="1" x14ac:dyDescent="0.2">
      <c r="B51" s="1870"/>
      <c r="C51" s="1871"/>
      <c r="D51" s="1872"/>
      <c r="E51" s="1972"/>
      <c r="F51" s="1973"/>
      <c r="G51" s="1974"/>
      <c r="H51" s="1839" t="s">
        <v>34</v>
      </c>
      <c r="I51" s="1840"/>
      <c r="J51" s="1841"/>
      <c r="K51" s="1845"/>
      <c r="L51" s="1320"/>
      <c r="M51" s="1320"/>
      <c r="N51" s="1352"/>
      <c r="O51" s="1319"/>
      <c r="P51" s="1320"/>
      <c r="Q51" s="1320"/>
      <c r="R51" s="1352"/>
      <c r="S51" s="1319"/>
      <c r="T51" s="1320"/>
      <c r="U51" s="1320"/>
      <c r="V51" s="1352"/>
      <c r="W51" s="1319"/>
      <c r="X51" s="1320"/>
      <c r="Y51" s="1320"/>
      <c r="Z51" s="1352"/>
      <c r="AA51" s="1319"/>
      <c r="AB51" s="1320"/>
      <c r="AC51" s="1320"/>
      <c r="AD51" s="1352"/>
      <c r="AE51" s="1319"/>
      <c r="AF51" s="1320"/>
      <c r="AG51" s="1320"/>
      <c r="AH51" s="1352"/>
      <c r="AI51" s="1319"/>
      <c r="AJ51" s="1320"/>
      <c r="AK51" s="1320"/>
      <c r="AL51" s="1352"/>
      <c r="AM51" s="1319"/>
      <c r="AN51" s="1320"/>
      <c r="AO51" s="1320"/>
      <c r="AP51" s="1352"/>
      <c r="AQ51" s="1319"/>
      <c r="AR51" s="1320"/>
      <c r="AS51" s="1320"/>
      <c r="AT51" s="1352"/>
      <c r="AU51" s="1319"/>
      <c r="AV51" s="1320"/>
      <c r="AW51" s="1320"/>
      <c r="AX51" s="611"/>
      <c r="AY51" s="608"/>
      <c r="AZ51" s="608"/>
      <c r="BA51" s="608"/>
      <c r="BB51" s="607"/>
      <c r="BC51" s="607"/>
      <c r="BD51" s="607"/>
      <c r="BE51" s="607"/>
      <c r="BF51" s="607"/>
    </row>
    <row r="52" spans="2:58" ht="23.1" customHeight="1" x14ac:dyDescent="0.2">
      <c r="B52" s="1870"/>
      <c r="C52" s="1871"/>
      <c r="D52" s="1872"/>
      <c r="E52" s="1972"/>
      <c r="F52" s="1973"/>
      <c r="G52" s="1974"/>
      <c r="H52" s="1839" t="s">
        <v>35</v>
      </c>
      <c r="I52" s="1840"/>
      <c r="J52" s="1841"/>
      <c r="K52" s="1845"/>
      <c r="L52" s="1320"/>
      <c r="M52" s="1320"/>
      <c r="N52" s="1352"/>
      <c r="O52" s="1319"/>
      <c r="P52" s="1320"/>
      <c r="Q52" s="1320"/>
      <c r="R52" s="1352"/>
      <c r="S52" s="1319"/>
      <c r="T52" s="1320"/>
      <c r="U52" s="1320"/>
      <c r="V52" s="1352"/>
      <c r="W52" s="1319"/>
      <c r="X52" s="1320"/>
      <c r="Y52" s="1320"/>
      <c r="Z52" s="1352"/>
      <c r="AA52" s="1319"/>
      <c r="AB52" s="1320"/>
      <c r="AC52" s="1320"/>
      <c r="AD52" s="1352"/>
      <c r="AE52" s="1319"/>
      <c r="AF52" s="1320"/>
      <c r="AG52" s="1320"/>
      <c r="AH52" s="1352"/>
      <c r="AI52" s="1319"/>
      <c r="AJ52" s="1320"/>
      <c r="AK52" s="1320"/>
      <c r="AL52" s="1352"/>
      <c r="AM52" s="1319"/>
      <c r="AN52" s="1320"/>
      <c r="AO52" s="1320"/>
      <c r="AP52" s="1352"/>
      <c r="AQ52" s="1319"/>
      <c r="AR52" s="1320"/>
      <c r="AS52" s="1320"/>
      <c r="AT52" s="1352"/>
      <c r="AU52" s="1319"/>
      <c r="AV52" s="1320"/>
      <c r="AW52" s="1320"/>
      <c r="AX52" s="611"/>
      <c r="AY52" s="608"/>
      <c r="AZ52" s="608"/>
      <c r="BA52" s="608"/>
      <c r="BB52" s="607"/>
      <c r="BC52" s="607"/>
      <c r="BD52" s="607"/>
      <c r="BE52" s="607"/>
      <c r="BF52" s="607"/>
    </row>
    <row r="53" spans="2:58" ht="23.1" customHeight="1" x14ac:dyDescent="0.2">
      <c r="B53" s="1870"/>
      <c r="C53" s="1871"/>
      <c r="D53" s="1872"/>
      <c r="E53" s="1972"/>
      <c r="F53" s="1973"/>
      <c r="G53" s="1974"/>
      <c r="H53" s="1873" t="s">
        <v>36</v>
      </c>
      <c r="I53" s="1874"/>
      <c r="J53" s="1875"/>
      <c r="K53" s="1845"/>
      <c r="L53" s="1320"/>
      <c r="M53" s="1320"/>
      <c r="N53" s="1352"/>
      <c r="O53" s="1319"/>
      <c r="P53" s="1320"/>
      <c r="Q53" s="1320"/>
      <c r="R53" s="1352"/>
      <c r="S53" s="1319"/>
      <c r="T53" s="1320"/>
      <c r="U53" s="1320"/>
      <c r="V53" s="1352"/>
      <c r="W53" s="1319"/>
      <c r="X53" s="1320"/>
      <c r="Y53" s="1320"/>
      <c r="Z53" s="1352"/>
      <c r="AA53" s="1319"/>
      <c r="AB53" s="1320"/>
      <c r="AC53" s="1320"/>
      <c r="AD53" s="1352"/>
      <c r="AE53" s="1319"/>
      <c r="AF53" s="1320"/>
      <c r="AG53" s="1320"/>
      <c r="AH53" s="1352"/>
      <c r="AI53" s="1319"/>
      <c r="AJ53" s="1320"/>
      <c r="AK53" s="1320"/>
      <c r="AL53" s="1352"/>
      <c r="AM53" s="1319"/>
      <c r="AN53" s="1320"/>
      <c r="AO53" s="1320"/>
      <c r="AP53" s="1352"/>
      <c r="AQ53" s="1319"/>
      <c r="AR53" s="1320"/>
      <c r="AS53" s="1320"/>
      <c r="AT53" s="1352"/>
      <c r="AU53" s="1319"/>
      <c r="AV53" s="1320"/>
      <c r="AW53" s="1321"/>
      <c r="AX53" s="611"/>
      <c r="AY53" s="608"/>
      <c r="AZ53" s="608"/>
      <c r="BA53" s="608"/>
      <c r="BB53" s="607"/>
      <c r="BC53" s="607"/>
      <c r="BD53" s="607"/>
      <c r="BE53" s="607"/>
      <c r="BF53" s="607"/>
    </row>
    <row r="54" spans="2:58" ht="28.2" customHeight="1" thickBot="1" x14ac:dyDescent="0.25">
      <c r="B54" s="1877" t="s">
        <v>894</v>
      </c>
      <c r="C54" s="1878"/>
      <c r="D54" s="1878"/>
      <c r="E54" s="1878"/>
      <c r="F54" s="1878"/>
      <c r="G54" s="1878"/>
      <c r="H54" s="1878"/>
      <c r="I54" s="1878"/>
      <c r="J54" s="1879"/>
      <c r="K54" s="1797"/>
      <c r="L54" s="1631"/>
      <c r="M54" s="1631"/>
      <c r="N54" s="1631"/>
      <c r="O54" s="1630"/>
      <c r="P54" s="1631"/>
      <c r="Q54" s="1631"/>
      <c r="R54" s="1632"/>
      <c r="S54" s="1630"/>
      <c r="T54" s="1631"/>
      <c r="U54" s="1631"/>
      <c r="V54" s="1632"/>
      <c r="W54" s="1630"/>
      <c r="X54" s="1631"/>
      <c r="Y54" s="1631"/>
      <c r="Z54" s="1632"/>
      <c r="AA54" s="1631"/>
      <c r="AB54" s="1631"/>
      <c r="AC54" s="1631"/>
      <c r="AD54" s="1631"/>
      <c r="AE54" s="1630"/>
      <c r="AF54" s="1631"/>
      <c r="AG54" s="1631"/>
      <c r="AH54" s="1632"/>
      <c r="AI54" s="1630"/>
      <c r="AJ54" s="1631"/>
      <c r="AK54" s="1631"/>
      <c r="AL54" s="1632"/>
      <c r="AM54" s="1631"/>
      <c r="AN54" s="1631"/>
      <c r="AO54" s="1631"/>
      <c r="AP54" s="1632"/>
      <c r="AQ54" s="1797"/>
      <c r="AR54" s="1631"/>
      <c r="AS54" s="1631"/>
      <c r="AT54" s="1632"/>
      <c r="AU54" s="1630"/>
      <c r="AV54" s="1631"/>
      <c r="AW54" s="1772"/>
      <c r="AX54" s="854"/>
      <c r="AY54" s="608"/>
      <c r="AZ54" s="608"/>
      <c r="BA54" s="608"/>
      <c r="BB54" s="607"/>
      <c r="BC54" s="607"/>
      <c r="BD54" s="607"/>
      <c r="BE54" s="607"/>
      <c r="BF54" s="607"/>
    </row>
    <row r="55" spans="2:58" ht="23.1" customHeight="1" x14ac:dyDescent="0.2">
      <c r="B55" s="1867" t="s">
        <v>457</v>
      </c>
      <c r="C55" s="1868"/>
      <c r="D55" s="1869"/>
      <c r="E55" s="1855" t="s">
        <v>459</v>
      </c>
      <c r="F55" s="1856"/>
      <c r="G55" s="1856"/>
      <c r="H55" s="1856"/>
      <c r="I55" s="1856"/>
      <c r="J55" s="1857"/>
      <c r="K55" s="1401"/>
      <c r="L55" s="1401"/>
      <c r="M55" s="1401"/>
      <c r="N55" s="1402"/>
      <c r="O55" s="1400"/>
      <c r="P55" s="1401"/>
      <c r="Q55" s="1401"/>
      <c r="R55" s="1402"/>
      <c r="S55" s="1400"/>
      <c r="T55" s="1401"/>
      <c r="U55" s="1401"/>
      <c r="V55" s="1402"/>
      <c r="W55" s="1400"/>
      <c r="X55" s="1401"/>
      <c r="Y55" s="1401"/>
      <c r="Z55" s="1402"/>
      <c r="AA55" s="1400"/>
      <c r="AB55" s="1401"/>
      <c r="AC55" s="1401"/>
      <c r="AD55" s="1402"/>
      <c r="AE55" s="1400"/>
      <c r="AF55" s="1401"/>
      <c r="AG55" s="1401"/>
      <c r="AH55" s="1402"/>
      <c r="AI55" s="1400"/>
      <c r="AJ55" s="1401"/>
      <c r="AK55" s="1401"/>
      <c r="AL55" s="1402"/>
      <c r="AM55" s="1400"/>
      <c r="AN55" s="1401"/>
      <c r="AO55" s="1401"/>
      <c r="AP55" s="1402"/>
      <c r="AQ55" s="1400"/>
      <c r="AR55" s="1401"/>
      <c r="AS55" s="1401"/>
      <c r="AT55" s="1402"/>
      <c r="AU55" s="1400"/>
      <c r="AV55" s="1401"/>
      <c r="AW55" s="1401"/>
      <c r="AX55" s="612"/>
      <c r="AY55" s="608"/>
      <c r="AZ55" s="608"/>
      <c r="BA55" s="608"/>
      <c r="BB55" s="607"/>
      <c r="BC55" s="607"/>
      <c r="BD55" s="607"/>
      <c r="BE55" s="607"/>
      <c r="BF55" s="607"/>
    </row>
    <row r="56" spans="2:58" ht="23.1" customHeight="1" x14ac:dyDescent="0.2">
      <c r="B56" s="1870"/>
      <c r="C56" s="1871"/>
      <c r="D56" s="1872"/>
      <c r="E56" s="1950" t="s">
        <v>461</v>
      </c>
      <c r="F56" s="1951"/>
      <c r="G56" s="1952"/>
      <c r="H56" s="1839" t="s">
        <v>28</v>
      </c>
      <c r="I56" s="1840"/>
      <c r="J56" s="1841"/>
      <c r="K56" s="1845"/>
      <c r="L56" s="1320"/>
      <c r="M56" s="1320"/>
      <c r="N56" s="1352"/>
      <c r="O56" s="1319"/>
      <c r="P56" s="1320"/>
      <c r="Q56" s="1320"/>
      <c r="R56" s="1352"/>
      <c r="S56" s="1319"/>
      <c r="T56" s="1320"/>
      <c r="U56" s="1320"/>
      <c r="V56" s="1352"/>
      <c r="W56" s="1319"/>
      <c r="X56" s="1320"/>
      <c r="Y56" s="1320"/>
      <c r="Z56" s="1352"/>
      <c r="AA56" s="1319"/>
      <c r="AB56" s="1320"/>
      <c r="AC56" s="1320"/>
      <c r="AD56" s="1352"/>
      <c r="AE56" s="1319"/>
      <c r="AF56" s="1320"/>
      <c r="AG56" s="1320"/>
      <c r="AH56" s="1352"/>
      <c r="AI56" s="1319"/>
      <c r="AJ56" s="1320"/>
      <c r="AK56" s="1320"/>
      <c r="AL56" s="1352"/>
      <c r="AM56" s="1319"/>
      <c r="AN56" s="1320"/>
      <c r="AO56" s="1320"/>
      <c r="AP56" s="1352"/>
      <c r="AQ56" s="1319"/>
      <c r="AR56" s="1320"/>
      <c r="AS56" s="1320"/>
      <c r="AT56" s="1352"/>
      <c r="AU56" s="1319"/>
      <c r="AV56" s="1320"/>
      <c r="AW56" s="1320"/>
      <c r="AX56" s="611"/>
      <c r="AY56" s="608"/>
      <c r="AZ56" s="608"/>
      <c r="BA56" s="608"/>
      <c r="BB56" s="607"/>
      <c r="BC56" s="607"/>
      <c r="BD56" s="607"/>
      <c r="BE56" s="607"/>
      <c r="BF56" s="607"/>
    </row>
    <row r="57" spans="2:58" ht="23.1" customHeight="1" x14ac:dyDescent="0.2">
      <c r="B57" s="1870"/>
      <c r="C57" s="1871"/>
      <c r="D57" s="1872"/>
      <c r="E57" s="1953"/>
      <c r="F57" s="1871"/>
      <c r="G57" s="1872"/>
      <c r="H57" s="1839" t="s">
        <v>29</v>
      </c>
      <c r="I57" s="1840"/>
      <c r="J57" s="1841"/>
      <c r="K57" s="1845"/>
      <c r="L57" s="1320"/>
      <c r="M57" s="1320"/>
      <c r="N57" s="1352"/>
      <c r="O57" s="1319"/>
      <c r="P57" s="1320"/>
      <c r="Q57" s="1320"/>
      <c r="R57" s="1352"/>
      <c r="S57" s="1319"/>
      <c r="T57" s="1320"/>
      <c r="U57" s="1320"/>
      <c r="V57" s="1352"/>
      <c r="W57" s="1319"/>
      <c r="X57" s="1320"/>
      <c r="Y57" s="1320"/>
      <c r="Z57" s="1352"/>
      <c r="AA57" s="1319"/>
      <c r="AB57" s="1320"/>
      <c r="AC57" s="1320"/>
      <c r="AD57" s="1352"/>
      <c r="AE57" s="1319"/>
      <c r="AF57" s="1320"/>
      <c r="AG57" s="1320"/>
      <c r="AH57" s="1352"/>
      <c r="AI57" s="1319"/>
      <c r="AJ57" s="1320"/>
      <c r="AK57" s="1320"/>
      <c r="AL57" s="1352"/>
      <c r="AM57" s="1319"/>
      <c r="AN57" s="1320"/>
      <c r="AO57" s="1320"/>
      <c r="AP57" s="1352"/>
      <c r="AQ57" s="1319"/>
      <c r="AR57" s="1320"/>
      <c r="AS57" s="1320"/>
      <c r="AT57" s="1352"/>
      <c r="AU57" s="1319"/>
      <c r="AV57" s="1320"/>
      <c r="AW57" s="1320"/>
      <c r="AX57" s="611"/>
      <c r="AY57" s="608"/>
      <c r="AZ57" s="608"/>
      <c r="BA57" s="608"/>
      <c r="BB57" s="607"/>
      <c r="BC57" s="607"/>
      <c r="BD57" s="607"/>
      <c r="BE57" s="607"/>
      <c r="BF57" s="607"/>
    </row>
    <row r="58" spans="2:58" ht="23.1" customHeight="1" x14ac:dyDescent="0.2">
      <c r="B58" s="1870"/>
      <c r="C58" s="1871"/>
      <c r="D58" s="1872"/>
      <c r="E58" s="1953"/>
      <c r="F58" s="1871"/>
      <c r="G58" s="1872"/>
      <c r="H58" s="1839" t="s">
        <v>30</v>
      </c>
      <c r="I58" s="1840"/>
      <c r="J58" s="1841"/>
      <c r="K58" s="1845"/>
      <c r="L58" s="1320"/>
      <c r="M58" s="1320"/>
      <c r="N58" s="1352"/>
      <c r="O58" s="1319"/>
      <c r="P58" s="1320"/>
      <c r="Q58" s="1320"/>
      <c r="R58" s="1352"/>
      <c r="S58" s="1319"/>
      <c r="T58" s="1320"/>
      <c r="U58" s="1320"/>
      <c r="V58" s="1352"/>
      <c r="W58" s="1319"/>
      <c r="X58" s="1320"/>
      <c r="Y58" s="1320"/>
      <c r="Z58" s="1352"/>
      <c r="AA58" s="1319"/>
      <c r="AB58" s="1320"/>
      <c r="AC58" s="1320"/>
      <c r="AD58" s="1352"/>
      <c r="AE58" s="1319"/>
      <c r="AF58" s="1320"/>
      <c r="AG58" s="1320"/>
      <c r="AH58" s="1352"/>
      <c r="AI58" s="1319"/>
      <c r="AJ58" s="1320"/>
      <c r="AK58" s="1320"/>
      <c r="AL58" s="1352"/>
      <c r="AM58" s="1319"/>
      <c r="AN58" s="1320"/>
      <c r="AO58" s="1320"/>
      <c r="AP58" s="1352"/>
      <c r="AQ58" s="1319"/>
      <c r="AR58" s="1320"/>
      <c r="AS58" s="1320"/>
      <c r="AT58" s="1352"/>
      <c r="AU58" s="1319"/>
      <c r="AV58" s="1320"/>
      <c r="AW58" s="1320"/>
      <c r="AX58" s="611"/>
      <c r="AY58" s="608"/>
      <c r="AZ58" s="608"/>
      <c r="BA58" s="608"/>
      <c r="BB58" s="607"/>
      <c r="BC58" s="607"/>
      <c r="BD58" s="607"/>
      <c r="BE58" s="607"/>
      <c r="BF58" s="607"/>
    </row>
    <row r="59" spans="2:58" ht="23.1" customHeight="1" x14ac:dyDescent="0.2">
      <c r="B59" s="1870"/>
      <c r="C59" s="1871"/>
      <c r="D59" s="1872"/>
      <c r="E59" s="1953"/>
      <c r="F59" s="1871"/>
      <c r="G59" s="1872"/>
      <c r="H59" s="1839" t="s">
        <v>31</v>
      </c>
      <c r="I59" s="1840"/>
      <c r="J59" s="1841"/>
      <c r="K59" s="1845"/>
      <c r="L59" s="1320"/>
      <c r="M59" s="1320"/>
      <c r="N59" s="1352"/>
      <c r="O59" s="1319"/>
      <c r="P59" s="1320"/>
      <c r="Q59" s="1320"/>
      <c r="R59" s="1352"/>
      <c r="S59" s="1319"/>
      <c r="T59" s="1320"/>
      <c r="U59" s="1320"/>
      <c r="V59" s="1352"/>
      <c r="W59" s="1319"/>
      <c r="X59" s="1320"/>
      <c r="Y59" s="1320"/>
      <c r="Z59" s="1352"/>
      <c r="AA59" s="1319"/>
      <c r="AB59" s="1320"/>
      <c r="AC59" s="1320"/>
      <c r="AD59" s="1352"/>
      <c r="AE59" s="1319"/>
      <c r="AF59" s="1320"/>
      <c r="AG59" s="1320"/>
      <c r="AH59" s="1352"/>
      <c r="AI59" s="1319"/>
      <c r="AJ59" s="1320"/>
      <c r="AK59" s="1320"/>
      <c r="AL59" s="1352"/>
      <c r="AM59" s="1319"/>
      <c r="AN59" s="1320"/>
      <c r="AO59" s="1320"/>
      <c r="AP59" s="1352"/>
      <c r="AQ59" s="1319"/>
      <c r="AR59" s="1320"/>
      <c r="AS59" s="1320"/>
      <c r="AT59" s="1352"/>
      <c r="AU59" s="1319"/>
      <c r="AV59" s="1320"/>
      <c r="AW59" s="1320"/>
      <c r="AX59" s="611"/>
      <c r="AY59" s="608"/>
      <c r="AZ59" s="608"/>
      <c r="BA59" s="608"/>
      <c r="BB59" s="607"/>
      <c r="BC59" s="607"/>
      <c r="BD59" s="607"/>
      <c r="BE59" s="607"/>
      <c r="BF59" s="607"/>
    </row>
    <row r="60" spans="2:58" ht="23.1" customHeight="1" x14ac:dyDescent="0.2">
      <c r="B60" s="1870"/>
      <c r="C60" s="1871"/>
      <c r="D60" s="1872"/>
      <c r="E60" s="1953"/>
      <c r="F60" s="1871"/>
      <c r="G60" s="1872"/>
      <c r="H60" s="1839" t="s">
        <v>32</v>
      </c>
      <c r="I60" s="1840"/>
      <c r="J60" s="1841"/>
      <c r="K60" s="1845"/>
      <c r="L60" s="1320"/>
      <c r="M60" s="1320"/>
      <c r="N60" s="1352"/>
      <c r="O60" s="1319"/>
      <c r="P60" s="1320"/>
      <c r="Q60" s="1320"/>
      <c r="R60" s="1352"/>
      <c r="S60" s="1319"/>
      <c r="T60" s="1320"/>
      <c r="U60" s="1320"/>
      <c r="V60" s="1352"/>
      <c r="W60" s="1319"/>
      <c r="X60" s="1320"/>
      <c r="Y60" s="1320"/>
      <c r="Z60" s="1352"/>
      <c r="AA60" s="1319"/>
      <c r="AB60" s="1320"/>
      <c r="AC60" s="1320"/>
      <c r="AD60" s="1352"/>
      <c r="AE60" s="1319"/>
      <c r="AF60" s="1320"/>
      <c r="AG60" s="1320"/>
      <c r="AH60" s="1352"/>
      <c r="AI60" s="1319"/>
      <c r="AJ60" s="1320"/>
      <c r="AK60" s="1320"/>
      <c r="AL60" s="1352"/>
      <c r="AM60" s="1319"/>
      <c r="AN60" s="1320"/>
      <c r="AO60" s="1320"/>
      <c r="AP60" s="1352"/>
      <c r="AQ60" s="1319"/>
      <c r="AR60" s="1320"/>
      <c r="AS60" s="1320"/>
      <c r="AT60" s="1352"/>
      <c r="AU60" s="1319"/>
      <c r="AV60" s="1320"/>
      <c r="AW60" s="1320"/>
      <c r="AX60" s="611"/>
      <c r="AY60" s="608"/>
      <c r="AZ60" s="608"/>
      <c r="BA60" s="608"/>
      <c r="BB60" s="607"/>
      <c r="BC60" s="607"/>
      <c r="BD60" s="607"/>
      <c r="BE60" s="607"/>
      <c r="BF60" s="607"/>
    </row>
    <row r="61" spans="2:58" ht="23.1" customHeight="1" x14ac:dyDescent="0.2">
      <c r="B61" s="1870"/>
      <c r="C61" s="1871"/>
      <c r="D61" s="1872"/>
      <c r="E61" s="1953"/>
      <c r="F61" s="1871"/>
      <c r="G61" s="1872"/>
      <c r="H61" s="1839" t="s">
        <v>33</v>
      </c>
      <c r="I61" s="1840"/>
      <c r="J61" s="1841"/>
      <c r="K61" s="1845"/>
      <c r="L61" s="1320"/>
      <c r="M61" s="1320"/>
      <c r="N61" s="1352"/>
      <c r="O61" s="1319"/>
      <c r="P61" s="1320"/>
      <c r="Q61" s="1320"/>
      <c r="R61" s="1352"/>
      <c r="S61" s="1319"/>
      <c r="T61" s="1320"/>
      <c r="U61" s="1320"/>
      <c r="V61" s="1352"/>
      <c r="W61" s="1319"/>
      <c r="X61" s="1320"/>
      <c r="Y61" s="1320"/>
      <c r="Z61" s="1352"/>
      <c r="AA61" s="1319"/>
      <c r="AB61" s="1320"/>
      <c r="AC61" s="1320"/>
      <c r="AD61" s="1352"/>
      <c r="AE61" s="1319"/>
      <c r="AF61" s="1320"/>
      <c r="AG61" s="1320"/>
      <c r="AH61" s="1352"/>
      <c r="AI61" s="1319"/>
      <c r="AJ61" s="1320"/>
      <c r="AK61" s="1320"/>
      <c r="AL61" s="1352"/>
      <c r="AM61" s="1319"/>
      <c r="AN61" s="1320"/>
      <c r="AO61" s="1320"/>
      <c r="AP61" s="1352"/>
      <c r="AQ61" s="1319"/>
      <c r="AR61" s="1320"/>
      <c r="AS61" s="1320"/>
      <c r="AT61" s="1352"/>
      <c r="AU61" s="1319"/>
      <c r="AV61" s="1320"/>
      <c r="AW61" s="1320"/>
      <c r="AX61" s="611"/>
      <c r="AY61" s="608"/>
      <c r="AZ61" s="608"/>
      <c r="BA61" s="608"/>
      <c r="BB61" s="607"/>
      <c r="BC61" s="607"/>
      <c r="BD61" s="607"/>
      <c r="BE61" s="607"/>
      <c r="BF61" s="607"/>
    </row>
    <row r="62" spans="2:58" ht="23.1" customHeight="1" x14ac:dyDescent="0.2">
      <c r="B62" s="1870"/>
      <c r="C62" s="1871"/>
      <c r="D62" s="1872"/>
      <c r="E62" s="1953"/>
      <c r="F62" s="1871"/>
      <c r="G62" s="1872"/>
      <c r="H62" s="1839" t="s">
        <v>34</v>
      </c>
      <c r="I62" s="1840"/>
      <c r="J62" s="1841"/>
      <c r="K62" s="1845"/>
      <c r="L62" s="1320"/>
      <c r="M62" s="1320"/>
      <c r="N62" s="1352"/>
      <c r="O62" s="1319"/>
      <c r="P62" s="1320"/>
      <c r="Q62" s="1320"/>
      <c r="R62" s="1352"/>
      <c r="S62" s="1319"/>
      <c r="T62" s="1320"/>
      <c r="U62" s="1320"/>
      <c r="V62" s="1352"/>
      <c r="W62" s="1319"/>
      <c r="X62" s="1320"/>
      <c r="Y62" s="1320"/>
      <c r="Z62" s="1352"/>
      <c r="AA62" s="1319"/>
      <c r="AB62" s="1320"/>
      <c r="AC62" s="1320"/>
      <c r="AD62" s="1352"/>
      <c r="AE62" s="1319"/>
      <c r="AF62" s="1320"/>
      <c r="AG62" s="1320"/>
      <c r="AH62" s="1352"/>
      <c r="AI62" s="1319"/>
      <c r="AJ62" s="1320"/>
      <c r="AK62" s="1320"/>
      <c r="AL62" s="1352"/>
      <c r="AM62" s="1319"/>
      <c r="AN62" s="1320"/>
      <c r="AO62" s="1320"/>
      <c r="AP62" s="1352"/>
      <c r="AQ62" s="1319"/>
      <c r="AR62" s="1320"/>
      <c r="AS62" s="1320"/>
      <c r="AT62" s="1352"/>
      <c r="AU62" s="1319"/>
      <c r="AV62" s="1320"/>
      <c r="AW62" s="1320"/>
      <c r="AX62" s="611"/>
      <c r="AY62" s="608"/>
      <c r="AZ62" s="608"/>
      <c r="BA62" s="608"/>
      <c r="BB62" s="607"/>
      <c r="BC62" s="607"/>
      <c r="BD62" s="607"/>
      <c r="BE62" s="607"/>
      <c r="BF62" s="607"/>
    </row>
    <row r="63" spans="2:58" ht="23.1" customHeight="1" x14ac:dyDescent="0.2">
      <c r="B63" s="1870"/>
      <c r="C63" s="1871"/>
      <c r="D63" s="1872"/>
      <c r="E63" s="1953"/>
      <c r="F63" s="1871"/>
      <c r="G63" s="1872"/>
      <c r="H63" s="1839" t="s">
        <v>35</v>
      </c>
      <c r="I63" s="1840"/>
      <c r="J63" s="1841"/>
      <c r="K63" s="1845"/>
      <c r="L63" s="1320"/>
      <c r="M63" s="1320"/>
      <c r="N63" s="1352"/>
      <c r="O63" s="1319"/>
      <c r="P63" s="1320"/>
      <c r="Q63" s="1320"/>
      <c r="R63" s="1352"/>
      <c r="S63" s="1319"/>
      <c r="T63" s="1320"/>
      <c r="U63" s="1320"/>
      <c r="V63" s="1352"/>
      <c r="W63" s="1319"/>
      <c r="X63" s="1320"/>
      <c r="Y63" s="1320"/>
      <c r="Z63" s="1352"/>
      <c r="AA63" s="1319"/>
      <c r="AB63" s="1320"/>
      <c r="AC63" s="1320"/>
      <c r="AD63" s="1352"/>
      <c r="AE63" s="1319"/>
      <c r="AF63" s="1320"/>
      <c r="AG63" s="1320"/>
      <c r="AH63" s="1352"/>
      <c r="AI63" s="1319"/>
      <c r="AJ63" s="1320"/>
      <c r="AK63" s="1320"/>
      <c r="AL63" s="1352"/>
      <c r="AM63" s="1319"/>
      <c r="AN63" s="1320"/>
      <c r="AO63" s="1320"/>
      <c r="AP63" s="1352"/>
      <c r="AQ63" s="1319"/>
      <c r="AR63" s="1320"/>
      <c r="AS63" s="1320"/>
      <c r="AT63" s="1352"/>
      <c r="AU63" s="1319"/>
      <c r="AV63" s="1320"/>
      <c r="AW63" s="1320"/>
      <c r="AX63" s="611"/>
      <c r="AY63" s="608"/>
      <c r="AZ63" s="608"/>
      <c r="BA63" s="608"/>
      <c r="BB63" s="607"/>
      <c r="BC63" s="607"/>
      <c r="BD63" s="607"/>
      <c r="BE63" s="607"/>
      <c r="BF63" s="607"/>
    </row>
    <row r="64" spans="2:58" ht="23.1" customHeight="1" thickBot="1" x14ac:dyDescent="0.25">
      <c r="B64" s="1870"/>
      <c r="C64" s="1871"/>
      <c r="D64" s="1872"/>
      <c r="E64" s="1953"/>
      <c r="F64" s="1871"/>
      <c r="G64" s="1872"/>
      <c r="H64" s="1873" t="s">
        <v>36</v>
      </c>
      <c r="I64" s="1874"/>
      <c r="J64" s="1875"/>
      <c r="K64" s="1876"/>
      <c r="L64" s="1333"/>
      <c r="M64" s="1333"/>
      <c r="N64" s="1334"/>
      <c r="O64" s="1332"/>
      <c r="P64" s="1333"/>
      <c r="Q64" s="1333"/>
      <c r="R64" s="1334"/>
      <c r="S64" s="1332"/>
      <c r="T64" s="1333"/>
      <c r="U64" s="1333"/>
      <c r="V64" s="1334"/>
      <c r="W64" s="1332"/>
      <c r="X64" s="1333"/>
      <c r="Y64" s="1333"/>
      <c r="Z64" s="1334"/>
      <c r="AA64" s="1332"/>
      <c r="AB64" s="1333"/>
      <c r="AC64" s="1333"/>
      <c r="AD64" s="1334"/>
      <c r="AE64" s="1332"/>
      <c r="AF64" s="1333"/>
      <c r="AG64" s="1333"/>
      <c r="AH64" s="1334"/>
      <c r="AI64" s="1332"/>
      <c r="AJ64" s="1333"/>
      <c r="AK64" s="1333"/>
      <c r="AL64" s="1334"/>
      <c r="AM64" s="1332"/>
      <c r="AN64" s="1333"/>
      <c r="AO64" s="1333"/>
      <c r="AP64" s="1334"/>
      <c r="AQ64" s="1630"/>
      <c r="AR64" s="1631"/>
      <c r="AS64" s="1631"/>
      <c r="AT64" s="1632"/>
      <c r="AU64" s="1630"/>
      <c r="AV64" s="1631"/>
      <c r="AW64" s="1631"/>
      <c r="AX64" s="610"/>
      <c r="AY64" s="608"/>
      <c r="AZ64" s="608"/>
      <c r="BA64" s="608"/>
      <c r="BB64" s="607"/>
      <c r="BC64" s="607"/>
      <c r="BD64" s="607"/>
      <c r="BE64" s="607"/>
      <c r="BF64" s="607"/>
    </row>
    <row r="65" spans="2:99" ht="23.1" customHeight="1" thickBot="1" x14ac:dyDescent="0.25">
      <c r="B65" s="1955" t="s">
        <v>456</v>
      </c>
      <c r="C65" s="1956"/>
      <c r="D65" s="1956"/>
      <c r="E65" s="1956"/>
      <c r="F65" s="1956"/>
      <c r="G65" s="1956"/>
      <c r="H65" s="1956"/>
      <c r="I65" s="1956"/>
      <c r="J65" s="1957"/>
      <c r="K65" s="1893"/>
      <c r="L65" s="1796"/>
      <c r="M65" s="1796"/>
      <c r="N65" s="1836"/>
      <c r="O65" s="1795"/>
      <c r="P65" s="1796"/>
      <c r="Q65" s="1796"/>
      <c r="R65" s="1836"/>
      <c r="S65" s="1795"/>
      <c r="T65" s="1796"/>
      <c r="U65" s="1796"/>
      <c r="V65" s="1836"/>
      <c r="W65" s="1795"/>
      <c r="X65" s="1796"/>
      <c r="Y65" s="1796"/>
      <c r="Z65" s="1836"/>
      <c r="AA65" s="1795"/>
      <c r="AB65" s="1796"/>
      <c r="AC65" s="1796"/>
      <c r="AD65" s="1836"/>
      <c r="AE65" s="1795"/>
      <c r="AF65" s="1796"/>
      <c r="AG65" s="1796"/>
      <c r="AH65" s="1836"/>
      <c r="AI65" s="1795"/>
      <c r="AJ65" s="1796"/>
      <c r="AK65" s="1796"/>
      <c r="AL65" s="1836"/>
      <c r="AM65" s="1795"/>
      <c r="AN65" s="1796"/>
      <c r="AO65" s="1796"/>
      <c r="AP65" s="1836"/>
      <c r="AQ65" s="1795"/>
      <c r="AR65" s="1796"/>
      <c r="AS65" s="1796"/>
      <c r="AT65" s="1836"/>
      <c r="AU65" s="1795"/>
      <c r="AV65" s="1796"/>
      <c r="AW65" s="1796"/>
      <c r="AX65" s="609"/>
      <c r="AY65" s="608"/>
      <c r="AZ65" s="608"/>
      <c r="BA65" s="608"/>
      <c r="BB65" s="607"/>
      <c r="BC65" s="607"/>
      <c r="BD65" s="607"/>
      <c r="BE65" s="607"/>
      <c r="BF65" s="607"/>
    </row>
    <row r="66" spans="2:99" ht="23.1" customHeight="1" thickBot="1" x14ac:dyDescent="0.25">
      <c r="B66" s="1955" t="s">
        <v>644</v>
      </c>
      <c r="C66" s="1956"/>
      <c r="D66" s="1956"/>
      <c r="E66" s="1956"/>
      <c r="F66" s="1956"/>
      <c r="G66" s="1956"/>
      <c r="H66" s="1956"/>
      <c r="I66" s="1956"/>
      <c r="J66" s="1957"/>
      <c r="K66" s="1893"/>
      <c r="L66" s="1796"/>
      <c r="M66" s="1796"/>
      <c r="N66" s="1836"/>
      <c r="O66" s="1795"/>
      <c r="P66" s="1796"/>
      <c r="Q66" s="1796"/>
      <c r="R66" s="1836"/>
      <c r="S66" s="1795"/>
      <c r="T66" s="1796"/>
      <c r="U66" s="1796"/>
      <c r="V66" s="1836"/>
      <c r="W66" s="1795"/>
      <c r="X66" s="1796"/>
      <c r="Y66" s="1796"/>
      <c r="Z66" s="1836"/>
      <c r="AA66" s="1795"/>
      <c r="AB66" s="1796"/>
      <c r="AC66" s="1796"/>
      <c r="AD66" s="1836"/>
      <c r="AE66" s="1795"/>
      <c r="AF66" s="1796"/>
      <c r="AG66" s="1796"/>
      <c r="AH66" s="1836"/>
      <c r="AI66" s="1795"/>
      <c r="AJ66" s="1796"/>
      <c r="AK66" s="1796"/>
      <c r="AL66" s="1836"/>
      <c r="AM66" s="1795"/>
      <c r="AN66" s="1796"/>
      <c r="AO66" s="1796"/>
      <c r="AP66" s="1836"/>
      <c r="AQ66" s="1795"/>
      <c r="AR66" s="1796"/>
      <c r="AS66" s="1796"/>
      <c r="AT66" s="1836"/>
      <c r="AU66" s="1795"/>
      <c r="AV66" s="1796"/>
      <c r="AW66" s="1796"/>
      <c r="AX66" s="609"/>
      <c r="AY66" s="608"/>
      <c r="AZ66" s="608"/>
      <c r="BA66" s="608"/>
      <c r="BB66" s="607"/>
      <c r="BC66" s="607"/>
      <c r="BD66" s="607"/>
      <c r="BE66" s="607"/>
      <c r="BF66" s="607"/>
    </row>
    <row r="67" spans="2:99" ht="8.25" customHeight="1" x14ac:dyDescent="0.2">
      <c r="B67" s="606"/>
      <c r="C67" s="606"/>
      <c r="D67" s="606"/>
      <c r="E67" s="605"/>
      <c r="F67" s="605"/>
      <c r="G67" s="605"/>
      <c r="H67" s="605"/>
      <c r="I67" s="605"/>
      <c r="J67" s="605"/>
      <c r="K67" s="605"/>
      <c r="L67" s="605"/>
      <c r="M67" s="605"/>
      <c r="N67" s="604"/>
      <c r="O67" s="579"/>
      <c r="P67" s="579"/>
      <c r="Q67" s="579"/>
      <c r="R67" s="579"/>
      <c r="S67" s="579"/>
      <c r="T67" s="579"/>
      <c r="U67" s="579"/>
      <c r="V67" s="579"/>
      <c r="W67" s="579"/>
      <c r="X67" s="579"/>
      <c r="Y67" s="579"/>
      <c r="Z67" s="579"/>
      <c r="AA67" s="579"/>
      <c r="AB67" s="579"/>
      <c r="AC67" s="579"/>
      <c r="AD67" s="579"/>
      <c r="AE67" s="579"/>
      <c r="AF67" s="579"/>
      <c r="AG67" s="579"/>
      <c r="AH67" s="579"/>
      <c r="AI67" s="579"/>
      <c r="AJ67" s="579"/>
      <c r="AK67" s="579"/>
      <c r="AL67" s="579"/>
      <c r="AM67" s="579"/>
      <c r="AN67" s="579"/>
      <c r="AO67" s="579"/>
      <c r="AP67" s="579"/>
      <c r="AQ67" s="579"/>
      <c r="AR67" s="579"/>
      <c r="AS67" s="579"/>
      <c r="AT67" s="579"/>
      <c r="AU67" s="579"/>
      <c r="AV67" s="579"/>
      <c r="AW67" s="579"/>
      <c r="AX67" s="579"/>
      <c r="AY67" s="579"/>
      <c r="AZ67" s="579"/>
      <c r="BA67" s="579"/>
      <c r="BB67" s="587"/>
      <c r="BC67" s="587"/>
      <c r="BD67" s="587"/>
      <c r="BE67" s="587"/>
      <c r="BF67" s="587"/>
      <c r="BV67" s="577"/>
      <c r="BW67" s="577"/>
      <c r="BX67" s="577"/>
      <c r="BY67" s="577"/>
      <c r="BZ67" s="577"/>
      <c r="CA67" s="577"/>
      <c r="CB67" s="577"/>
      <c r="CC67" s="577"/>
      <c r="CD67" s="577"/>
      <c r="CE67" s="577"/>
      <c r="CF67" s="577"/>
      <c r="CG67" s="577"/>
      <c r="CH67" s="577"/>
      <c r="CI67" s="577"/>
      <c r="CJ67" s="577"/>
      <c r="CK67" s="577"/>
      <c r="CL67" s="577"/>
      <c r="CM67" s="577"/>
      <c r="CN67" s="577"/>
      <c r="CO67" s="577"/>
      <c r="CP67" s="577"/>
      <c r="CQ67" s="577"/>
      <c r="CR67" s="577"/>
      <c r="CS67" s="577"/>
      <c r="CT67" s="577"/>
      <c r="CU67" s="577"/>
    </row>
    <row r="68" spans="2:99" ht="21" customHeight="1" x14ac:dyDescent="0.2">
      <c r="B68" s="1949" t="s">
        <v>37</v>
      </c>
      <c r="C68" s="1949"/>
      <c r="D68" s="1949"/>
      <c r="E68" s="1949"/>
      <c r="F68" s="1949"/>
      <c r="G68" s="1949"/>
      <c r="H68" s="1949"/>
      <c r="I68" s="1949"/>
      <c r="J68" s="1949"/>
      <c r="K68" s="1949"/>
      <c r="L68" s="1949"/>
      <c r="M68" s="1949"/>
      <c r="N68" s="1949"/>
      <c r="O68" s="1949"/>
      <c r="P68" s="1949"/>
      <c r="Q68" s="1949"/>
      <c r="R68" s="1949"/>
      <c r="S68" s="1949"/>
      <c r="T68" s="1949"/>
      <c r="U68" s="1949"/>
      <c r="V68" s="1949"/>
      <c r="W68" s="1949"/>
      <c r="X68" s="1949"/>
      <c r="Y68" s="1949"/>
      <c r="Z68" s="1949"/>
      <c r="AA68" s="1949"/>
      <c r="AB68" s="1949"/>
      <c r="AC68" s="1949"/>
      <c r="AD68" s="1949"/>
      <c r="AE68" s="1949"/>
      <c r="AF68" s="1949"/>
      <c r="AG68" s="1949"/>
      <c r="AH68" s="1949"/>
      <c r="AI68" s="574"/>
      <c r="AJ68" s="574"/>
      <c r="AK68" s="573"/>
      <c r="AL68" s="577"/>
      <c r="AM68" s="577"/>
      <c r="AN68" s="577"/>
      <c r="AO68" s="577"/>
      <c r="AP68" s="577"/>
      <c r="AQ68" s="577"/>
      <c r="AR68" s="577"/>
      <c r="AS68" s="577"/>
      <c r="AT68" s="577"/>
      <c r="AU68" s="577"/>
      <c r="AV68" s="577"/>
      <c r="AW68" s="577"/>
      <c r="AX68" s="577"/>
      <c r="AY68" s="581"/>
      <c r="AZ68" s="581"/>
      <c r="BA68" s="581"/>
      <c r="BB68" s="581"/>
      <c r="BC68" s="581"/>
      <c r="BD68" s="581"/>
      <c r="BE68" s="581"/>
      <c r="BF68" s="581"/>
      <c r="BG68" s="577"/>
      <c r="BH68" s="577"/>
      <c r="BI68" s="577"/>
      <c r="BJ68" s="577"/>
      <c r="BK68" s="577"/>
      <c r="BL68" s="577"/>
      <c r="BM68" s="577"/>
      <c r="BN68" s="577"/>
      <c r="BO68" s="577"/>
      <c r="BP68" s="577"/>
      <c r="BQ68" s="577"/>
      <c r="BR68" s="577"/>
      <c r="BS68" s="577"/>
      <c r="BT68" s="577"/>
      <c r="BU68" s="577"/>
      <c r="BV68" s="577"/>
      <c r="BW68" s="577"/>
      <c r="BX68" s="577"/>
      <c r="BY68" s="577"/>
      <c r="BZ68" s="577"/>
      <c r="CA68" s="577"/>
      <c r="CB68" s="577"/>
      <c r="CC68" s="577"/>
      <c r="CD68" s="577"/>
      <c r="CE68" s="577"/>
      <c r="CF68" s="577"/>
      <c r="CG68" s="577"/>
      <c r="CH68" s="577"/>
      <c r="CI68" s="577"/>
      <c r="CJ68" s="577"/>
      <c r="CK68" s="577"/>
      <c r="CL68" s="577"/>
      <c r="CM68" s="577"/>
      <c r="CN68" s="577"/>
      <c r="CO68" s="577"/>
      <c r="CP68" s="577"/>
      <c r="CQ68" s="577"/>
      <c r="CR68" s="577"/>
      <c r="CS68" s="577"/>
      <c r="CT68" s="577"/>
      <c r="CU68" s="577"/>
    </row>
    <row r="69" spans="2:99" ht="21" customHeight="1" x14ac:dyDescent="0.2">
      <c r="B69" s="1954" t="s">
        <v>441</v>
      </c>
      <c r="C69" s="1954"/>
      <c r="D69" s="1954"/>
      <c r="E69" s="1954"/>
      <c r="F69" s="1954"/>
      <c r="G69" s="1954"/>
      <c r="H69" s="1954"/>
      <c r="I69" s="1954"/>
      <c r="J69" s="1954"/>
      <c r="K69" s="1954"/>
      <c r="L69" s="1954"/>
      <c r="M69" s="1954"/>
      <c r="N69" s="1954"/>
      <c r="O69" s="1954"/>
      <c r="P69" s="1954"/>
      <c r="Q69" s="1954"/>
      <c r="R69" s="1954"/>
      <c r="S69" s="1954"/>
      <c r="T69" s="1954"/>
      <c r="U69" s="1954"/>
      <c r="V69" s="1954"/>
      <c r="W69" s="1954"/>
      <c r="X69" s="1954"/>
      <c r="Y69" s="1954"/>
      <c r="Z69" s="1954"/>
      <c r="AA69" s="1954"/>
      <c r="AB69" s="1954"/>
      <c r="AC69" s="1954"/>
      <c r="AD69" s="1954"/>
      <c r="AE69" s="1954"/>
      <c r="AF69" s="1954"/>
      <c r="AG69" s="1954"/>
      <c r="AH69" s="1954"/>
      <c r="AI69" s="1954"/>
      <c r="AJ69" s="1954"/>
      <c r="AK69" s="1954"/>
      <c r="AL69" s="1954"/>
      <c r="AM69" s="1954"/>
      <c r="AN69" s="1954"/>
      <c r="AO69" s="1954"/>
      <c r="AP69" s="1954"/>
      <c r="AQ69" s="1954"/>
      <c r="AR69" s="1954"/>
      <c r="AS69" s="1954"/>
      <c r="AT69" s="1954"/>
      <c r="AU69" s="1954"/>
      <c r="AV69" s="1954"/>
      <c r="AW69" s="1954"/>
      <c r="AX69" s="1954"/>
      <c r="AY69" s="1954"/>
      <c r="AZ69" s="1954"/>
      <c r="BA69" s="1954"/>
      <c r="BB69" s="1954"/>
      <c r="BC69" s="1954"/>
      <c r="BD69" s="1954"/>
      <c r="BE69" s="1954"/>
      <c r="BF69" s="1954"/>
      <c r="BG69" s="1954"/>
      <c r="BH69" s="1954"/>
      <c r="BI69" s="1954"/>
      <c r="BJ69" s="1954"/>
      <c r="BK69" s="1954"/>
      <c r="BL69" s="1954"/>
      <c r="BM69" s="1954"/>
      <c r="BN69" s="1954"/>
      <c r="BO69" s="1954"/>
      <c r="BP69" s="1954"/>
      <c r="BQ69" s="1954"/>
      <c r="BR69" s="1954"/>
      <c r="BS69" s="1954"/>
      <c r="BT69" s="577"/>
      <c r="BU69" s="577"/>
    </row>
    <row r="70" spans="2:99" ht="21" customHeight="1" x14ac:dyDescent="0.2">
      <c r="B70" s="1948" t="s">
        <v>893</v>
      </c>
      <c r="C70" s="1948"/>
      <c r="D70" s="1948"/>
      <c r="E70" s="1948"/>
      <c r="F70" s="1948"/>
      <c r="G70" s="1948"/>
      <c r="H70" s="1948"/>
      <c r="I70" s="1948"/>
      <c r="J70" s="1948"/>
      <c r="K70" s="1948"/>
      <c r="L70" s="1948"/>
      <c r="M70" s="1948"/>
      <c r="N70" s="1948"/>
      <c r="O70" s="1948"/>
      <c r="P70" s="1948"/>
      <c r="Q70" s="1948"/>
      <c r="R70" s="1948"/>
      <c r="S70" s="1948"/>
      <c r="T70" s="1948"/>
      <c r="U70" s="1948"/>
      <c r="V70" s="1948"/>
      <c r="W70" s="1948"/>
      <c r="X70" s="1948"/>
      <c r="Y70" s="1948"/>
      <c r="Z70" s="1948"/>
      <c r="AA70" s="1948"/>
      <c r="AB70" s="1948"/>
      <c r="AC70" s="1948"/>
      <c r="AD70" s="1948"/>
      <c r="AE70" s="1948"/>
      <c r="AF70" s="1948"/>
      <c r="BQ70" s="908"/>
      <c r="BR70" s="908"/>
      <c r="BS70" s="908"/>
      <c r="BT70" s="908"/>
      <c r="BU70" s="908"/>
      <c r="BV70" s="908"/>
      <c r="BW70" s="908"/>
      <c r="BX70" s="908"/>
      <c r="BY70" s="908"/>
      <c r="BZ70" s="908"/>
    </row>
    <row r="71" spans="2:99" x14ac:dyDescent="0.2">
      <c r="BQ71" s="908"/>
      <c r="BR71" s="908"/>
      <c r="BS71" s="908"/>
      <c r="BT71" s="908"/>
      <c r="BU71" s="908"/>
      <c r="BV71" s="908"/>
      <c r="BW71" s="908"/>
      <c r="BX71" s="908"/>
      <c r="BY71" s="908"/>
      <c r="BZ71" s="908"/>
    </row>
    <row r="72" spans="2:99" x14ac:dyDescent="0.2">
      <c r="BJ72" s="570" t="s">
        <v>314</v>
      </c>
      <c r="BK72" s="570"/>
      <c r="BQ72" s="908"/>
      <c r="BR72" s="908"/>
      <c r="BS72" s="908" t="s">
        <v>314</v>
      </c>
      <c r="BT72" s="908"/>
      <c r="BU72" s="908"/>
      <c r="BV72" s="908"/>
      <c r="BW72" s="908"/>
      <c r="BX72" s="908"/>
      <c r="BY72" s="908"/>
      <c r="BZ72" s="908"/>
    </row>
    <row r="73" spans="2:99" x14ac:dyDescent="0.2">
      <c r="BJ73" s="570" t="s">
        <v>320</v>
      </c>
      <c r="BK73" s="570"/>
      <c r="BQ73" s="908"/>
      <c r="BR73" s="908"/>
      <c r="BS73" s="908" t="s">
        <v>356</v>
      </c>
      <c r="BT73" s="908"/>
      <c r="BU73" s="908"/>
      <c r="BV73" s="908"/>
      <c r="BW73" s="908"/>
      <c r="BX73" s="908"/>
      <c r="BY73" s="908"/>
      <c r="BZ73" s="908"/>
    </row>
    <row r="74" spans="2:99" x14ac:dyDescent="0.2">
      <c r="BJ74" s="570" t="s">
        <v>321</v>
      </c>
      <c r="BK74" s="570"/>
      <c r="BQ74" s="908"/>
      <c r="BR74" s="908"/>
      <c r="BS74" s="908"/>
      <c r="BT74" s="908"/>
      <c r="BU74" s="908"/>
      <c r="BV74" s="908"/>
      <c r="BW74" s="908"/>
      <c r="BX74" s="908"/>
      <c r="BY74" s="908"/>
      <c r="BZ74" s="908"/>
    </row>
    <row r="75" spans="2:99" x14ac:dyDescent="0.2">
      <c r="BJ75" s="570" t="s">
        <v>322</v>
      </c>
      <c r="BK75" s="570"/>
      <c r="BQ75" s="908"/>
      <c r="BR75" s="908"/>
      <c r="BS75" s="908"/>
      <c r="BT75" s="908"/>
      <c r="BU75" s="908"/>
      <c r="BV75" s="908"/>
      <c r="BW75" s="908"/>
      <c r="BX75" s="908"/>
      <c r="BY75" s="908"/>
      <c r="BZ75" s="908"/>
    </row>
    <row r="76" spans="2:99" x14ac:dyDescent="0.2">
      <c r="BJ76" s="570" t="s">
        <v>323</v>
      </c>
      <c r="BK76" s="570"/>
    </row>
    <row r="77" spans="2:99" x14ac:dyDescent="0.2">
      <c r="BJ77" s="570" t="s">
        <v>324</v>
      </c>
      <c r="BK77" s="570"/>
    </row>
    <row r="78" spans="2:99" x14ac:dyDescent="0.2">
      <c r="BJ78" s="570" t="s">
        <v>325</v>
      </c>
      <c r="BK78" s="570"/>
    </row>
  </sheetData>
  <mergeCells count="499">
    <mergeCell ref="AA65:AD65"/>
    <mergeCell ref="AE65:AH65"/>
    <mergeCell ref="AI65:AL65"/>
    <mergeCell ref="AM65:AP65"/>
    <mergeCell ref="AQ65:AT65"/>
    <mergeCell ref="AA63:AD63"/>
    <mergeCell ref="AA64:AD64"/>
    <mergeCell ref="AE64:AH64"/>
    <mergeCell ref="AI64:AL64"/>
    <mergeCell ref="AM64:AP64"/>
    <mergeCell ref="AQ63:AT63"/>
    <mergeCell ref="AQ64:AT64"/>
    <mergeCell ref="AI63:AL63"/>
    <mergeCell ref="AM63:AP63"/>
    <mergeCell ref="AA57:AD57"/>
    <mergeCell ref="S57:V57"/>
    <mergeCell ref="W57:Z57"/>
    <mergeCell ref="AE56:AH56"/>
    <mergeCell ref="AI59:AL59"/>
    <mergeCell ref="AM59:AP59"/>
    <mergeCell ref="W61:Z61"/>
    <mergeCell ref="S59:V59"/>
    <mergeCell ref="AA59:AD59"/>
    <mergeCell ref="AE59:AH59"/>
    <mergeCell ref="AI57:AL57"/>
    <mergeCell ref="AI56:AL56"/>
    <mergeCell ref="AI60:AL60"/>
    <mergeCell ref="AM60:AP60"/>
    <mergeCell ref="AE58:AH58"/>
    <mergeCell ref="S63:V63"/>
    <mergeCell ref="W63:Z63"/>
    <mergeCell ref="AQ59:AT59"/>
    <mergeCell ref="W59:Z59"/>
    <mergeCell ref="S61:V61"/>
    <mergeCell ref="AE60:AH60"/>
    <mergeCell ref="AQ61:AT61"/>
    <mergeCell ref="AQ60:AT60"/>
    <mergeCell ref="S64:V64"/>
    <mergeCell ref="W64:Z64"/>
    <mergeCell ref="AE63:AH63"/>
    <mergeCell ref="AA61:AD61"/>
    <mergeCell ref="AE61:AH61"/>
    <mergeCell ref="S60:V60"/>
    <mergeCell ref="AA60:AD60"/>
    <mergeCell ref="AE62:AH62"/>
    <mergeCell ref="W62:Z62"/>
    <mergeCell ref="AA62:AD62"/>
    <mergeCell ref="O63:R63"/>
    <mergeCell ref="L4:Y4"/>
    <mergeCell ref="E22:Q22"/>
    <mergeCell ref="R22:W22"/>
    <mergeCell ref="R19:W19"/>
    <mergeCell ref="W58:Z58"/>
    <mergeCell ref="S40:V40"/>
    <mergeCell ref="S46:V46"/>
    <mergeCell ref="K49:N49"/>
    <mergeCell ref="O49:R49"/>
    <mergeCell ref="H51:J51"/>
    <mergeCell ref="O47:R47"/>
    <mergeCell ref="O48:R48"/>
    <mergeCell ref="K47:N47"/>
    <mergeCell ref="K48:N48"/>
    <mergeCell ref="E39:G41"/>
    <mergeCell ref="K35:L35"/>
    <mergeCell ref="R17:W17"/>
    <mergeCell ref="R24:W24"/>
    <mergeCell ref="O33:R33"/>
    <mergeCell ref="E24:Q24"/>
    <mergeCell ref="O45:R45"/>
    <mergeCell ref="H59:J59"/>
    <mergeCell ref="H63:J63"/>
    <mergeCell ref="AB4:AF4"/>
    <mergeCell ref="B4:K4"/>
    <mergeCell ref="E17:Q17"/>
    <mergeCell ref="R7:W7"/>
    <mergeCell ref="R9:W9"/>
    <mergeCell ref="B7:D7"/>
    <mergeCell ref="E7:Q7"/>
    <mergeCell ref="N10:Q10"/>
    <mergeCell ref="N8:Q8"/>
    <mergeCell ref="R12:W12"/>
    <mergeCell ref="R13:W13"/>
    <mergeCell ref="R14:W14"/>
    <mergeCell ref="R16:W16"/>
    <mergeCell ref="E15:Q15"/>
    <mergeCell ref="E13:Q13"/>
    <mergeCell ref="E14:Q14"/>
    <mergeCell ref="B8:D23"/>
    <mergeCell ref="E23:Q23"/>
    <mergeCell ref="R8:W8"/>
    <mergeCell ref="E21:Q21"/>
    <mergeCell ref="R21:W21"/>
    <mergeCell ref="R15:W15"/>
    <mergeCell ref="E20:Q20"/>
    <mergeCell ref="R20:W20"/>
    <mergeCell ref="W49:Z49"/>
    <mergeCell ref="H62:J62"/>
    <mergeCell ref="N27:Q27"/>
    <mergeCell ref="E26:M28"/>
    <mergeCell ref="K34:L34"/>
    <mergeCell ref="S34:T34"/>
    <mergeCell ref="M34:N34"/>
    <mergeCell ref="N28:Q28"/>
    <mergeCell ref="K33:N33"/>
    <mergeCell ref="R26:W26"/>
    <mergeCell ref="W33:Z33"/>
    <mergeCell ref="D33:J33"/>
    <mergeCell ref="D34:J34"/>
    <mergeCell ref="S33:V33"/>
    <mergeCell ref="U34:V34"/>
    <mergeCell ref="S62:V62"/>
    <mergeCell ref="O57:R57"/>
    <mergeCell ref="O59:R59"/>
    <mergeCell ref="S53:V53"/>
    <mergeCell ref="W53:Z53"/>
    <mergeCell ref="O56:R56"/>
    <mergeCell ref="E43:G53"/>
    <mergeCell ref="B42:D53"/>
    <mergeCell ref="B38:D41"/>
    <mergeCell ref="AA49:AD49"/>
    <mergeCell ref="S47:V47"/>
    <mergeCell ref="W47:Z47"/>
    <mergeCell ref="AA38:AD38"/>
    <mergeCell ref="Y34:Z34"/>
    <mergeCell ref="H45:J45"/>
    <mergeCell ref="AA46:AD46"/>
    <mergeCell ref="K60:N60"/>
    <mergeCell ref="K46:N46"/>
    <mergeCell ref="W34:X34"/>
    <mergeCell ref="AC34:AD34"/>
    <mergeCell ref="AA53:AD53"/>
    <mergeCell ref="AA50:AD50"/>
    <mergeCell ref="H57:J57"/>
    <mergeCell ref="K57:N57"/>
    <mergeCell ref="O44:R44"/>
    <mergeCell ref="O43:R43"/>
    <mergeCell ref="O51:R51"/>
    <mergeCell ref="S54:V54"/>
    <mergeCell ref="H56:J56"/>
    <mergeCell ref="K56:N56"/>
    <mergeCell ref="H43:J43"/>
    <mergeCell ref="K37:N37"/>
    <mergeCell ref="K50:N50"/>
    <mergeCell ref="AA48:AD48"/>
    <mergeCell ref="S35:T35"/>
    <mergeCell ref="W41:Z41"/>
    <mergeCell ref="S39:V39"/>
    <mergeCell ref="AA35:AB35"/>
    <mergeCell ref="AE37:AH37"/>
    <mergeCell ref="AE41:AH41"/>
    <mergeCell ref="AE38:AH38"/>
    <mergeCell ref="AA41:AD41"/>
    <mergeCell ref="AA40:AD40"/>
    <mergeCell ref="AA47:AD47"/>
    <mergeCell ref="U35:V35"/>
    <mergeCell ref="Y35:Z35"/>
    <mergeCell ref="AE35:AF35"/>
    <mergeCell ref="AA37:AD37"/>
    <mergeCell ref="AA43:AD43"/>
    <mergeCell ref="B70:AF70"/>
    <mergeCell ref="B68:AH68"/>
    <mergeCell ref="E56:G64"/>
    <mergeCell ref="K66:N66"/>
    <mergeCell ref="O58:R58"/>
    <mergeCell ref="K59:N59"/>
    <mergeCell ref="H61:J61"/>
    <mergeCell ref="K65:N65"/>
    <mergeCell ref="B69:BS69"/>
    <mergeCell ref="AE66:AH66"/>
    <mergeCell ref="AQ66:AT66"/>
    <mergeCell ref="AQ62:AT62"/>
    <mergeCell ref="AQ58:AT58"/>
    <mergeCell ref="B65:J65"/>
    <mergeCell ref="B66:J66"/>
    <mergeCell ref="H60:J60"/>
    <mergeCell ref="O61:R61"/>
    <mergeCell ref="AQ56:AT56"/>
    <mergeCell ref="AQ57:AT57"/>
    <mergeCell ref="AA66:AD66"/>
    <mergeCell ref="S56:V56"/>
    <mergeCell ref="AE57:AH57"/>
    <mergeCell ref="K62:N62"/>
    <mergeCell ref="S58:V58"/>
    <mergeCell ref="S55:V55"/>
    <mergeCell ref="AM52:AP52"/>
    <mergeCell ref="AM53:AP53"/>
    <mergeCell ref="AA45:AD45"/>
    <mergeCell ref="AE53:AH53"/>
    <mergeCell ref="AE45:AH45"/>
    <mergeCell ref="AE46:AH46"/>
    <mergeCell ref="AE47:AH47"/>
    <mergeCell ref="AE50:AH50"/>
    <mergeCell ref="AM46:AP46"/>
    <mergeCell ref="W45:Z45"/>
    <mergeCell ref="S49:V49"/>
    <mergeCell ref="AE52:AH52"/>
    <mergeCell ref="AE49:AH49"/>
    <mergeCell ref="AE48:AH48"/>
    <mergeCell ref="W46:Z46"/>
    <mergeCell ref="AM48:AP48"/>
    <mergeCell ref="AI48:AL48"/>
    <mergeCell ref="S50:V50"/>
    <mergeCell ref="W50:Z50"/>
    <mergeCell ref="W48:Z48"/>
    <mergeCell ref="W51:Z51"/>
    <mergeCell ref="S48:V48"/>
    <mergeCell ref="AE51:AH51"/>
    <mergeCell ref="E18:Q18"/>
    <mergeCell ref="B26:D28"/>
    <mergeCell ref="AI40:AL40"/>
    <mergeCell ref="AM41:AP41"/>
    <mergeCell ref="AM43:AP43"/>
    <mergeCell ref="AM44:AP44"/>
    <mergeCell ref="AM42:AP42"/>
    <mergeCell ref="R25:W25"/>
    <mergeCell ref="O35:P35"/>
    <mergeCell ref="Q34:R34"/>
    <mergeCell ref="W38:Z38"/>
    <mergeCell ref="Q35:R35"/>
    <mergeCell ref="W35:X35"/>
    <mergeCell ref="W42:Z42"/>
    <mergeCell ref="O34:P34"/>
    <mergeCell ref="W37:Z37"/>
    <mergeCell ref="S41:V41"/>
    <mergeCell ref="AN29:AS29"/>
    <mergeCell ref="AI37:AL37"/>
    <mergeCell ref="AI38:AL38"/>
    <mergeCell ref="AI41:AL41"/>
    <mergeCell ref="AK34:AL34"/>
    <mergeCell ref="H39:J39"/>
    <mergeCell ref="AM34:AN34"/>
    <mergeCell ref="AB7:AP8"/>
    <mergeCell ref="AQ7:BF8"/>
    <mergeCell ref="J2:BC2"/>
    <mergeCell ref="B32:J32"/>
    <mergeCell ref="K32:N32"/>
    <mergeCell ref="O32:R32"/>
    <mergeCell ref="S32:V32"/>
    <mergeCell ref="N26:Q26"/>
    <mergeCell ref="AE32:AH32"/>
    <mergeCell ref="W32:Z32"/>
    <mergeCell ref="AZ26:BB26"/>
    <mergeCell ref="R28:W28"/>
    <mergeCell ref="R27:W27"/>
    <mergeCell ref="E11:Q11"/>
    <mergeCell ref="N9:Q9"/>
    <mergeCell ref="R11:W11"/>
    <mergeCell ref="E16:Q16"/>
    <mergeCell ref="E12:Q12"/>
    <mergeCell ref="R10:W10"/>
    <mergeCell ref="E8:M10"/>
    <mergeCell ref="B25:D25"/>
    <mergeCell ref="B24:D24"/>
    <mergeCell ref="E25:Q25"/>
    <mergeCell ref="E19:Q19"/>
    <mergeCell ref="X26:Z29"/>
    <mergeCell ref="AA26:AI29"/>
    <mergeCell ref="AJ26:AM26"/>
    <mergeCell ref="AB10:BF15"/>
    <mergeCell ref="AN28:AS28"/>
    <mergeCell ref="AJ27:AM27"/>
    <mergeCell ref="AN26:AS26"/>
    <mergeCell ref="AJ28:AM28"/>
    <mergeCell ref="AJ29:AM29"/>
    <mergeCell ref="BD26:BJ26"/>
    <mergeCell ref="AN27:AS27"/>
    <mergeCell ref="AB18:AP18"/>
    <mergeCell ref="AR18:BF18"/>
    <mergeCell ref="AX32:AX35"/>
    <mergeCell ref="AW26:AY28"/>
    <mergeCell ref="AZ27:BB27"/>
    <mergeCell ref="BD27:BJ27"/>
    <mergeCell ref="AZ28:BB28"/>
    <mergeCell ref="BD28:BJ28"/>
    <mergeCell ref="AZ29:BB29"/>
    <mergeCell ref="BD29:BJ29"/>
    <mergeCell ref="AA32:AD32"/>
    <mergeCell ref="AK35:AL35"/>
    <mergeCell ref="AU32:AW32"/>
    <mergeCell ref="AM32:AP32"/>
    <mergeCell ref="AM33:AP33"/>
    <mergeCell ref="AI32:AL32"/>
    <mergeCell ref="AQ32:AT32"/>
    <mergeCell ref="AO34:AP34"/>
    <mergeCell ref="AC35:AD35"/>
    <mergeCell ref="AU33:AW33"/>
    <mergeCell ref="AI33:AL33"/>
    <mergeCell ref="AQ34:AR34"/>
    <mergeCell ref="AS35:AT35"/>
    <mergeCell ref="AA33:AD33"/>
    <mergeCell ref="AG35:AH35"/>
    <mergeCell ref="AE34:AF34"/>
    <mergeCell ref="AG34:AH34"/>
    <mergeCell ref="AE33:AH33"/>
    <mergeCell ref="AA34:AB34"/>
    <mergeCell ref="O66:R66"/>
    <mergeCell ref="O50:R50"/>
    <mergeCell ref="AA55:AD55"/>
    <mergeCell ref="O65:R65"/>
    <mergeCell ref="S65:V65"/>
    <mergeCell ref="W65:Z65"/>
    <mergeCell ref="W66:Z66"/>
    <mergeCell ref="W52:Z52"/>
    <mergeCell ref="O52:R52"/>
    <mergeCell ref="W56:Z56"/>
    <mergeCell ref="S66:V66"/>
    <mergeCell ref="AA58:AD58"/>
    <mergeCell ref="W60:Z60"/>
    <mergeCell ref="O55:R55"/>
    <mergeCell ref="O53:R53"/>
    <mergeCell ref="S52:V52"/>
    <mergeCell ref="S51:V51"/>
    <mergeCell ref="AA51:AD51"/>
    <mergeCell ref="AA56:AD56"/>
    <mergeCell ref="W55:Z55"/>
    <mergeCell ref="AA52:AD52"/>
    <mergeCell ref="O64:R64"/>
    <mergeCell ref="O62:R62"/>
    <mergeCell ref="O60:R60"/>
    <mergeCell ref="AM40:AP40"/>
    <mergeCell ref="AI39:AL39"/>
    <mergeCell ref="AM50:AP50"/>
    <mergeCell ref="AI53:AL53"/>
    <mergeCell ref="AI50:AL50"/>
    <mergeCell ref="AM47:AP47"/>
    <mergeCell ref="AI51:AL51"/>
    <mergeCell ref="AI45:AL45"/>
    <mergeCell ref="AA39:AD39"/>
    <mergeCell ref="W39:Z39"/>
    <mergeCell ref="W40:Z40"/>
    <mergeCell ref="O54:R54"/>
    <mergeCell ref="AE43:AH43"/>
    <mergeCell ref="S44:V44"/>
    <mergeCell ref="S43:V43"/>
    <mergeCell ref="W43:Z43"/>
    <mergeCell ref="AA44:AD44"/>
    <mergeCell ref="AE44:AH44"/>
    <mergeCell ref="W44:Z44"/>
    <mergeCell ref="O46:R46"/>
    <mergeCell ref="S45:V45"/>
    <mergeCell ref="AI66:AL66"/>
    <mergeCell ref="AM39:AP39"/>
    <mergeCell ref="AI42:AL42"/>
    <mergeCell ref="AI47:AL47"/>
    <mergeCell ref="AM49:AP49"/>
    <mergeCell ref="AM57:AP57"/>
    <mergeCell ref="AI58:AL58"/>
    <mergeCell ref="AM56:AP56"/>
    <mergeCell ref="AI43:AL43"/>
    <mergeCell ref="AM58:AP58"/>
    <mergeCell ref="AM66:AP66"/>
    <mergeCell ref="AM45:AP45"/>
    <mergeCell ref="AI62:AL62"/>
    <mergeCell ref="AM62:AP62"/>
    <mergeCell ref="AI61:AL61"/>
    <mergeCell ref="AM61:AP61"/>
    <mergeCell ref="AI52:AL52"/>
    <mergeCell ref="K55:N55"/>
    <mergeCell ref="K61:N61"/>
    <mergeCell ref="H58:J58"/>
    <mergeCell ref="E55:J55"/>
    <mergeCell ref="H46:J46"/>
    <mergeCell ref="B55:D64"/>
    <mergeCell ref="H49:J49"/>
    <mergeCell ref="K51:N51"/>
    <mergeCell ref="H48:J48"/>
    <mergeCell ref="K58:N58"/>
    <mergeCell ref="H52:J52"/>
    <mergeCell ref="K53:N53"/>
    <mergeCell ref="H50:J50"/>
    <mergeCell ref="H64:J64"/>
    <mergeCell ref="K64:N64"/>
    <mergeCell ref="B54:J54"/>
    <mergeCell ref="K54:N54"/>
    <mergeCell ref="K63:N63"/>
    <mergeCell ref="H53:J53"/>
    <mergeCell ref="K52:N52"/>
    <mergeCell ref="B33:C35"/>
    <mergeCell ref="H47:J47"/>
    <mergeCell ref="H41:J41"/>
    <mergeCell ref="K41:N41"/>
    <mergeCell ref="M35:N35"/>
    <mergeCell ref="K40:N40"/>
    <mergeCell ref="K44:N44"/>
    <mergeCell ref="K45:N45"/>
    <mergeCell ref="K42:N42"/>
    <mergeCell ref="H44:J44"/>
    <mergeCell ref="K38:N38"/>
    <mergeCell ref="B37:J37"/>
    <mergeCell ref="D35:J35"/>
    <mergeCell ref="K43:N43"/>
    <mergeCell ref="E42:J42"/>
    <mergeCell ref="K39:N39"/>
    <mergeCell ref="E38:J38"/>
    <mergeCell ref="H40:J40"/>
    <mergeCell ref="B36:J36"/>
    <mergeCell ref="K36:N36"/>
    <mergeCell ref="AU57:AW57"/>
    <mergeCell ref="AQ42:AT42"/>
    <mergeCell ref="AQ35:AR35"/>
    <mergeCell ref="AQ40:AT40"/>
    <mergeCell ref="AU49:AW49"/>
    <mergeCell ref="AM55:AP55"/>
    <mergeCell ref="AQ47:AT47"/>
    <mergeCell ref="AQ50:AT50"/>
    <mergeCell ref="AI34:AJ34"/>
    <mergeCell ref="AI35:AJ35"/>
    <mergeCell ref="AM35:AN35"/>
    <mergeCell ref="AI44:AL44"/>
    <mergeCell ref="AI46:AL46"/>
    <mergeCell ref="AQ37:AT37"/>
    <mergeCell ref="AQ38:AT38"/>
    <mergeCell ref="AQ48:AT48"/>
    <mergeCell ref="AQ55:AT55"/>
    <mergeCell ref="AI49:AL49"/>
    <mergeCell ref="AU55:AW55"/>
    <mergeCell ref="AQ53:AT53"/>
    <mergeCell ref="AQ49:AT49"/>
    <mergeCell ref="AQ52:AT52"/>
    <mergeCell ref="AQ51:AT51"/>
    <mergeCell ref="AM51:AP51"/>
    <mergeCell ref="AU66:AW66"/>
    <mergeCell ref="AU64:AW64"/>
    <mergeCell ref="AU63:AW63"/>
    <mergeCell ref="AU62:AW62"/>
    <mergeCell ref="AU61:AW61"/>
    <mergeCell ref="AU59:AW59"/>
    <mergeCell ref="AU65:AW65"/>
    <mergeCell ref="AU60:AW60"/>
    <mergeCell ref="AU58:AW58"/>
    <mergeCell ref="AG4:BF4"/>
    <mergeCell ref="AB17:AP17"/>
    <mergeCell ref="AR16:BF16"/>
    <mergeCell ref="AR17:BF17"/>
    <mergeCell ref="AU41:AW41"/>
    <mergeCell ref="AU51:AW51"/>
    <mergeCell ref="AU40:AW40"/>
    <mergeCell ref="AT26:AV28"/>
    <mergeCell ref="AS34:AT34"/>
    <mergeCell ref="AQ46:AT46"/>
    <mergeCell ref="AQ44:AT44"/>
    <mergeCell ref="AQ43:AT43"/>
    <mergeCell ref="AQ41:AT41"/>
    <mergeCell ref="AQ33:AT33"/>
    <mergeCell ref="AM38:AP38"/>
    <mergeCell ref="AO35:AP35"/>
    <mergeCell ref="AQ39:AT39"/>
    <mergeCell ref="AM37:AP37"/>
    <mergeCell ref="AB16:AP16"/>
    <mergeCell ref="AB9:BF9"/>
    <mergeCell ref="AQ45:AT45"/>
    <mergeCell ref="X22:BF25"/>
    <mergeCell ref="AU34:AW34"/>
    <mergeCell ref="AU35:AW35"/>
    <mergeCell ref="AU54:AW54"/>
    <mergeCell ref="W54:Z54"/>
    <mergeCell ref="AA54:AD54"/>
    <mergeCell ref="AE54:AH54"/>
    <mergeCell ref="AI54:AL54"/>
    <mergeCell ref="AM54:AP54"/>
    <mergeCell ref="AQ54:AT54"/>
    <mergeCell ref="AU56:AW56"/>
    <mergeCell ref="AU52:AW52"/>
    <mergeCell ref="AU53:AW53"/>
    <mergeCell ref="AI55:AL55"/>
    <mergeCell ref="AE55:AH55"/>
    <mergeCell ref="O37:R37"/>
    <mergeCell ref="O38:R38"/>
    <mergeCell ref="AU37:AW37"/>
    <mergeCell ref="AU38:AW38"/>
    <mergeCell ref="AU39:AW39"/>
    <mergeCell ref="AU43:AW43"/>
    <mergeCell ref="AU44:AW44"/>
    <mergeCell ref="AU50:AW50"/>
    <mergeCell ref="AU42:AW42"/>
    <mergeCell ref="AU46:AW46"/>
    <mergeCell ref="AU47:AW47"/>
    <mergeCell ref="AU48:AW48"/>
    <mergeCell ref="AU45:AW45"/>
    <mergeCell ref="O40:R40"/>
    <mergeCell ref="O39:R39"/>
    <mergeCell ref="O41:R41"/>
    <mergeCell ref="O42:R42"/>
    <mergeCell ref="AA42:AD42"/>
    <mergeCell ref="S42:V42"/>
    <mergeCell ref="AE42:AH42"/>
    <mergeCell ref="S37:V37"/>
    <mergeCell ref="AE40:AH40"/>
    <mergeCell ref="AE39:AH39"/>
    <mergeCell ref="S38:V38"/>
    <mergeCell ref="O36:R36"/>
    <mergeCell ref="S36:V36"/>
    <mergeCell ref="W36:Z36"/>
    <mergeCell ref="AA36:AD36"/>
    <mergeCell ref="AE36:AH36"/>
    <mergeCell ref="AI36:AL36"/>
    <mergeCell ref="AM36:AP36"/>
    <mergeCell ref="AQ36:AT36"/>
    <mergeCell ref="AU36:AW36"/>
  </mergeCells>
  <phoneticPr fontId="5"/>
  <dataValidations count="5">
    <dataValidation type="list" allowBlank="1" showInputMessage="1" showErrorMessage="1" sqref="AN26:AS29 BD26:BK29">
      <formula1>$BS$73:$BS$74</formula1>
    </dataValidation>
    <dataValidation type="list" allowBlank="1" showInputMessage="1" showErrorMessage="1" sqref="L4:Y4">
      <formula1>$BJ$72:$BJ$78</formula1>
    </dataValidation>
    <dataValidation type="list" allowBlank="1" showInputMessage="1" showErrorMessage="1" sqref="K55:AT66 S15:W19 R8:R29 S8:W12 S22:W23 S26:W29 AU37:AU66 K37:AT53">
      <formula1>$BS$72:$BS$74</formula1>
    </dataValidation>
    <dataValidation type="list" allowBlank="1" showInputMessage="1" showErrorMessage="1" sqref="AB75:AB76">
      <formula1>$BJ$72:$BJ$77</formula1>
    </dataValidation>
    <dataValidation type="list" allowBlank="1" showInputMessage="1" showErrorMessage="1" sqref="K54:AT54">
      <formula1>"なし,Ⅳ,Ⅴ,Ⅵ,Ⅳ・Ⅴ,Ⅳ・Ⅵ,Ⅴ・Ⅵ,Ⅳ・Ⅴ・Ⅵ"</formula1>
    </dataValidation>
  </dataValidations>
  <pageMargins left="0.82677165354330717" right="0.78740157480314965" top="0.59055118110236227" bottom="0.59055118110236227" header="0.51181102362204722" footer="0.51181102362204722"/>
  <pageSetup paperSize="9" scale="47"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pageSetUpPr fitToPage="1"/>
  </sheetPr>
  <dimension ref="B2:CA44"/>
  <sheetViews>
    <sheetView showGridLines="0" view="pageBreakPreview" topLeftCell="A4" zoomScale="80" zoomScaleNormal="75" zoomScaleSheetLayoutView="80" workbookViewId="0">
      <selection activeCell="K6" sqref="K6:X6"/>
    </sheetView>
  </sheetViews>
  <sheetFormatPr defaultColWidth="9" defaultRowHeight="21" customHeight="1" x14ac:dyDescent="0.2"/>
  <cols>
    <col min="1" max="1" width="1.21875" style="1" customWidth="1"/>
    <col min="2" max="5" width="2.6640625" style="3" customWidth="1"/>
    <col min="6" max="7" width="2.6640625" style="1" customWidth="1"/>
    <col min="8" max="8" width="4.33203125" style="1" customWidth="1"/>
    <col min="9" max="9" width="4.44140625" style="1" customWidth="1"/>
    <col min="10" max="10" width="3.6640625" style="1" customWidth="1"/>
    <col min="11" max="15" width="2.109375" style="1" customWidth="1"/>
    <col min="16" max="17" width="2.6640625" style="1" customWidth="1"/>
    <col min="18" max="45" width="2.77734375" style="1" customWidth="1"/>
    <col min="46" max="48" width="3.21875" style="1" customWidth="1"/>
    <col min="49" max="51" width="3.44140625" style="1" customWidth="1"/>
    <col min="52" max="52" width="12.77734375" style="1" customWidth="1"/>
    <col min="53" max="53" width="16.88671875" style="1" customWidth="1"/>
    <col min="54" max="67" width="2.6640625" style="1" customWidth="1"/>
    <col min="68" max="16384" width="9" style="1"/>
  </cols>
  <sheetData>
    <row r="2" spans="2:79" ht="17.25" customHeight="1" x14ac:dyDescent="0.2">
      <c r="AX2" s="2000" t="s">
        <v>928</v>
      </c>
      <c r="AY2" s="2000"/>
      <c r="AZ2" s="2000"/>
      <c r="BA2" s="2000"/>
      <c r="CA2" s="18" t="s">
        <v>415</v>
      </c>
    </row>
    <row r="3" spans="2:79" ht="21" customHeight="1" x14ac:dyDescent="0.2">
      <c r="B3" s="2080" t="s">
        <v>46</v>
      </c>
      <c r="C3" s="2080"/>
      <c r="D3" s="2080"/>
      <c r="E3" s="2080"/>
      <c r="F3" s="2080"/>
      <c r="G3" s="2080"/>
      <c r="H3" s="2080"/>
      <c r="I3" s="2080"/>
      <c r="J3" s="2080"/>
      <c r="K3" s="2080"/>
      <c r="L3" s="2080"/>
      <c r="M3" s="2080"/>
      <c r="N3" s="2080"/>
      <c r="O3" s="2080"/>
      <c r="P3" s="2080"/>
      <c r="Q3" s="2080"/>
      <c r="R3" s="2080"/>
      <c r="S3" s="2080"/>
      <c r="T3" s="2080"/>
      <c r="U3" s="2080"/>
      <c r="V3" s="2080"/>
      <c r="W3" s="2080"/>
      <c r="X3" s="2080"/>
      <c r="Y3" s="2080"/>
      <c r="Z3" s="2080"/>
      <c r="AA3" s="2080"/>
      <c r="AB3" s="2080"/>
      <c r="AC3" s="2080"/>
      <c r="AD3" s="2080"/>
      <c r="AE3" s="2080"/>
      <c r="AF3" s="2080"/>
      <c r="AG3" s="2080"/>
      <c r="AH3" s="2080"/>
      <c r="AI3" s="2080"/>
      <c r="AJ3" s="2080"/>
      <c r="AK3" s="2080"/>
      <c r="AL3" s="2080"/>
      <c r="AM3" s="2080"/>
      <c r="AN3" s="2080"/>
      <c r="AO3" s="2080"/>
      <c r="AP3" s="2080"/>
      <c r="AQ3" s="2080"/>
      <c r="AR3" s="2080"/>
      <c r="AS3" s="2080"/>
      <c r="AT3" s="2080"/>
      <c r="AU3" s="2080"/>
      <c r="AV3" s="2080"/>
      <c r="CA3" s="18" t="s">
        <v>407</v>
      </c>
    </row>
    <row r="4" spans="2:79" ht="24.75" customHeight="1" x14ac:dyDescent="0.2">
      <c r="B4" s="2081" t="s">
        <v>38</v>
      </c>
      <c r="C4" s="2081"/>
      <c r="D4" s="2081"/>
      <c r="E4" s="2081"/>
      <c r="F4" s="2081"/>
      <c r="G4" s="2081"/>
      <c r="H4" s="2081"/>
      <c r="I4" s="2081"/>
      <c r="J4" s="2081"/>
      <c r="K4" s="2081"/>
      <c r="L4" s="2081"/>
      <c r="M4" s="2081"/>
      <c r="N4" s="2081"/>
      <c r="O4" s="2081"/>
      <c r="P4" s="2081"/>
      <c r="Q4" s="2081"/>
      <c r="R4" s="2081"/>
      <c r="S4" s="2081"/>
      <c r="T4" s="2081"/>
      <c r="U4" s="2081"/>
      <c r="V4" s="2081"/>
      <c r="W4" s="2081"/>
      <c r="X4" s="2081"/>
      <c r="Y4" s="2081"/>
      <c r="Z4" s="2081"/>
      <c r="AA4" s="2081"/>
      <c r="AB4" s="2081"/>
      <c r="AC4" s="2081"/>
      <c r="AD4" s="2081"/>
      <c r="AE4" s="2081"/>
      <c r="AF4" s="2081"/>
      <c r="AG4" s="2081"/>
      <c r="AH4" s="2081"/>
      <c r="AI4" s="2081"/>
      <c r="AJ4" s="2081"/>
      <c r="AK4" s="2081"/>
      <c r="AL4" s="2081"/>
      <c r="AM4" s="2081"/>
      <c r="AN4" s="2081"/>
      <c r="AO4" s="2081"/>
      <c r="AP4" s="2081"/>
      <c r="AQ4" s="2081"/>
      <c r="AR4" s="2081"/>
      <c r="AS4" s="2081"/>
      <c r="AT4" s="2081"/>
      <c r="AU4" s="2081"/>
      <c r="AV4" s="2081"/>
      <c r="AW4" s="2081"/>
      <c r="AX4" s="2081"/>
      <c r="AY4" s="2081"/>
      <c r="AZ4" s="2081"/>
      <c r="BA4" s="2"/>
      <c r="CA4" s="18" t="s">
        <v>408</v>
      </c>
    </row>
    <row r="5" spans="2:79" ht="13.5" customHeight="1" thickBot="1" x14ac:dyDescent="0.25">
      <c r="B5" s="2"/>
      <c r="C5" s="2"/>
      <c r="D5" s="2"/>
      <c r="E5" s="2"/>
      <c r="F5" s="2"/>
      <c r="G5" s="2"/>
      <c r="H5" s="2"/>
      <c r="I5" s="2"/>
      <c r="J5" s="2"/>
      <c r="K5" s="2"/>
      <c r="L5" s="2"/>
      <c r="M5" s="2"/>
      <c r="N5" s="2"/>
      <c r="O5" s="2"/>
      <c r="P5" s="2"/>
      <c r="Q5" s="2"/>
      <c r="R5" s="2"/>
      <c r="S5" s="2"/>
      <c r="T5" s="2"/>
      <c r="U5" s="2"/>
      <c r="V5" s="2"/>
      <c r="W5" s="2"/>
      <c r="X5" s="2"/>
      <c r="Y5" s="2"/>
      <c r="Z5" s="2"/>
      <c r="AA5" s="2"/>
      <c r="AB5" s="2"/>
      <c r="AC5" s="2"/>
      <c r="AD5" s="2"/>
      <c r="AE5" s="2"/>
      <c r="AF5" s="2"/>
      <c r="AG5" s="2"/>
      <c r="AH5" s="2"/>
      <c r="AI5" s="2"/>
      <c r="AJ5" s="2"/>
      <c r="AK5" s="2"/>
      <c r="AL5" s="2"/>
      <c r="AM5" s="2"/>
      <c r="AN5" s="2"/>
      <c r="AO5" s="2"/>
      <c r="AP5" s="2"/>
      <c r="AQ5" s="2"/>
      <c r="AR5" s="2"/>
      <c r="AS5" s="2"/>
      <c r="AT5" s="2"/>
      <c r="AU5" s="2"/>
      <c r="AV5" s="2"/>
      <c r="AW5" s="2"/>
      <c r="AX5" s="2"/>
      <c r="AY5" s="2"/>
      <c r="AZ5" s="2"/>
      <c r="BA5" s="2"/>
      <c r="CA5" s="18" t="s">
        <v>409</v>
      </c>
    </row>
    <row r="6" spans="2:79" ht="21" customHeight="1" x14ac:dyDescent="0.2">
      <c r="B6" s="2082" t="s">
        <v>288</v>
      </c>
      <c r="C6" s="2083"/>
      <c r="D6" s="2083"/>
      <c r="E6" s="2083"/>
      <c r="F6" s="2083"/>
      <c r="G6" s="2083"/>
      <c r="H6" s="2083"/>
      <c r="I6" s="2083"/>
      <c r="J6" s="2084"/>
      <c r="K6" s="2085"/>
      <c r="L6" s="2086"/>
      <c r="M6" s="2086"/>
      <c r="N6" s="2086"/>
      <c r="O6" s="2086"/>
      <c r="P6" s="2086"/>
      <c r="Q6" s="2086"/>
      <c r="R6" s="2086"/>
      <c r="S6" s="2086"/>
      <c r="T6" s="2086"/>
      <c r="U6" s="2086"/>
      <c r="V6" s="2086"/>
      <c r="W6" s="2086"/>
      <c r="X6" s="2087"/>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CA6" s="18" t="s">
        <v>229</v>
      </c>
    </row>
    <row r="7" spans="2:79" ht="21" customHeight="1" thickBot="1" x14ac:dyDescent="0.25">
      <c r="B7" s="2088" t="s">
        <v>290</v>
      </c>
      <c r="C7" s="2089"/>
      <c r="D7" s="2089"/>
      <c r="E7" s="2089"/>
      <c r="F7" s="2089"/>
      <c r="G7" s="2089"/>
      <c r="H7" s="2089"/>
      <c r="I7" s="2089"/>
      <c r="J7" s="2090"/>
      <c r="K7" s="1243" t="s">
        <v>415</v>
      </c>
      <c r="L7" s="1244"/>
      <c r="M7" s="1244"/>
      <c r="N7" s="1244"/>
      <c r="O7" s="1244"/>
      <c r="P7" s="1244"/>
      <c r="Q7" s="1244"/>
      <c r="R7" s="1244"/>
      <c r="S7" s="1244"/>
      <c r="T7" s="1244"/>
      <c r="U7" s="1244"/>
      <c r="V7" s="1244"/>
      <c r="W7" s="1244"/>
      <c r="X7" s="1245"/>
      <c r="Y7" s="2"/>
      <c r="Z7" s="2"/>
      <c r="AA7" s="2"/>
      <c r="AB7" s="2"/>
      <c r="AC7" s="2"/>
      <c r="AD7" s="2"/>
      <c r="AE7" s="2"/>
      <c r="AF7" s="2"/>
      <c r="AG7" s="2"/>
      <c r="AH7" s="2"/>
      <c r="AI7" s="2"/>
      <c r="AJ7" s="2"/>
      <c r="AK7" s="2"/>
      <c r="AL7" s="2"/>
      <c r="AM7" s="2"/>
      <c r="AN7" s="2"/>
      <c r="AO7" s="2"/>
      <c r="AP7" s="2"/>
      <c r="AQ7" s="2"/>
      <c r="AR7" s="2"/>
      <c r="AS7" s="2"/>
      <c r="AT7" s="2"/>
      <c r="AU7" s="2"/>
      <c r="AV7" s="2"/>
      <c r="AW7" s="2"/>
      <c r="AX7" s="2"/>
      <c r="AY7" s="2"/>
      <c r="AZ7" s="2"/>
      <c r="BA7" s="2"/>
      <c r="CA7" s="18" t="s">
        <v>230</v>
      </c>
    </row>
    <row r="8" spans="2:79" ht="21" customHeight="1" thickBot="1" x14ac:dyDescent="0.25">
      <c r="B8" s="2"/>
      <c r="C8" s="2"/>
      <c r="D8" s="2"/>
      <c r="E8" s="2"/>
      <c r="F8" s="2"/>
      <c r="G8" s="2"/>
      <c r="H8" s="2"/>
      <c r="I8" s="2"/>
      <c r="J8" s="2"/>
      <c r="K8" s="2"/>
      <c r="L8" s="2"/>
      <c r="M8" s="2"/>
      <c r="N8" s="2"/>
      <c r="O8" s="2"/>
      <c r="P8" s="2"/>
      <c r="Q8" s="2"/>
      <c r="R8" s="2"/>
      <c r="S8" s="2"/>
      <c r="T8" s="2"/>
      <c r="U8" s="2"/>
      <c r="V8" s="2"/>
      <c r="W8" s="2"/>
      <c r="X8" s="2"/>
      <c r="Y8" s="2"/>
      <c r="Z8" s="2"/>
      <c r="AA8" s="2"/>
      <c r="AB8" s="2"/>
      <c r="AC8" s="2"/>
      <c r="AD8" s="2"/>
      <c r="AE8" s="2"/>
      <c r="AF8" s="2"/>
      <c r="AG8" s="2"/>
      <c r="AH8" s="2"/>
      <c r="AI8" s="2"/>
      <c r="AJ8" s="2"/>
      <c r="AK8" s="2"/>
      <c r="AL8" s="2"/>
      <c r="AM8" s="2"/>
      <c r="AN8" s="2"/>
      <c r="AO8" s="2"/>
      <c r="AP8" s="2"/>
      <c r="AQ8" s="2"/>
      <c r="AR8" s="2"/>
      <c r="AS8" s="2"/>
      <c r="AT8" s="2"/>
      <c r="AU8" s="2"/>
      <c r="AV8" s="2"/>
      <c r="AW8" s="2"/>
      <c r="AX8" s="2"/>
      <c r="AY8" s="2"/>
      <c r="AZ8" s="2"/>
      <c r="BA8" s="2"/>
      <c r="CA8" s="18" t="s">
        <v>231</v>
      </c>
    </row>
    <row r="9" spans="2:79" ht="21" customHeight="1" x14ac:dyDescent="0.2">
      <c r="B9" s="2051" t="s">
        <v>39</v>
      </c>
      <c r="C9" s="2052"/>
      <c r="D9" s="2052"/>
      <c r="E9" s="2052"/>
      <c r="F9" s="2052"/>
      <c r="G9" s="2052"/>
      <c r="H9" s="2057" t="s">
        <v>40</v>
      </c>
      <c r="I9" s="2057"/>
      <c r="J9" s="2057"/>
      <c r="K9" s="2060" t="s">
        <v>285</v>
      </c>
      <c r="L9" s="2061"/>
      <c r="M9" s="2061"/>
      <c r="N9" s="2061"/>
      <c r="O9" s="2061"/>
      <c r="P9" s="4"/>
      <c r="Q9" s="5"/>
      <c r="R9" s="2051" t="s">
        <v>55</v>
      </c>
      <c r="S9" s="2052"/>
      <c r="T9" s="2052"/>
      <c r="U9" s="2052"/>
      <c r="V9" s="2052"/>
      <c r="W9" s="2052"/>
      <c r="X9" s="2079"/>
      <c r="Y9" s="2051" t="s">
        <v>56</v>
      </c>
      <c r="Z9" s="2052"/>
      <c r="AA9" s="2052"/>
      <c r="AB9" s="2052"/>
      <c r="AC9" s="2052"/>
      <c r="AD9" s="2052"/>
      <c r="AE9" s="2079"/>
      <c r="AF9" s="2051" t="s">
        <v>57</v>
      </c>
      <c r="AG9" s="2052"/>
      <c r="AH9" s="2052"/>
      <c r="AI9" s="2052"/>
      <c r="AJ9" s="2052"/>
      <c r="AK9" s="2052"/>
      <c r="AL9" s="2079"/>
      <c r="AM9" s="2091" t="s">
        <v>58</v>
      </c>
      <c r="AN9" s="2052"/>
      <c r="AO9" s="2052"/>
      <c r="AP9" s="2052"/>
      <c r="AQ9" s="2052"/>
      <c r="AR9" s="2052"/>
      <c r="AS9" s="2079"/>
      <c r="AT9" s="2066" t="s">
        <v>41</v>
      </c>
      <c r="AU9" s="2067"/>
      <c r="AV9" s="2068"/>
      <c r="AW9" s="2057" t="s">
        <v>42</v>
      </c>
      <c r="AX9" s="2057"/>
      <c r="AY9" s="2075"/>
      <c r="AZ9" s="2078" t="s">
        <v>43</v>
      </c>
      <c r="BA9" s="2001" t="s">
        <v>228</v>
      </c>
    </row>
    <row r="10" spans="2:79" ht="21" customHeight="1" x14ac:dyDescent="0.2">
      <c r="B10" s="2053"/>
      <c r="C10" s="2054"/>
      <c r="D10" s="2054"/>
      <c r="E10" s="2054"/>
      <c r="F10" s="2054"/>
      <c r="G10" s="2054"/>
      <c r="H10" s="2058"/>
      <c r="I10" s="2058"/>
      <c r="J10" s="2058"/>
      <c r="K10" s="2062"/>
      <c r="L10" s="2063"/>
      <c r="M10" s="2063"/>
      <c r="N10" s="2063"/>
      <c r="O10" s="2063"/>
      <c r="P10" s="2092" t="s">
        <v>59</v>
      </c>
      <c r="Q10" s="2093"/>
      <c r="R10" s="6">
        <v>1</v>
      </c>
      <c r="S10" s="7">
        <v>2</v>
      </c>
      <c r="T10" s="7">
        <v>3</v>
      </c>
      <c r="U10" s="7">
        <v>4</v>
      </c>
      <c r="V10" s="7">
        <v>5</v>
      </c>
      <c r="W10" s="7">
        <v>6</v>
      </c>
      <c r="X10" s="8">
        <v>7</v>
      </c>
      <c r="Y10" s="9">
        <v>8</v>
      </c>
      <c r="Z10" s="7">
        <v>9</v>
      </c>
      <c r="AA10" s="7">
        <v>10</v>
      </c>
      <c r="AB10" s="7">
        <v>11</v>
      </c>
      <c r="AC10" s="7">
        <v>12</v>
      </c>
      <c r="AD10" s="7">
        <v>13</v>
      </c>
      <c r="AE10" s="8">
        <v>14</v>
      </c>
      <c r="AF10" s="9">
        <v>15</v>
      </c>
      <c r="AG10" s="7">
        <v>16</v>
      </c>
      <c r="AH10" s="7">
        <v>17</v>
      </c>
      <c r="AI10" s="7">
        <v>18</v>
      </c>
      <c r="AJ10" s="7">
        <v>19</v>
      </c>
      <c r="AK10" s="7">
        <v>20</v>
      </c>
      <c r="AL10" s="8">
        <v>21</v>
      </c>
      <c r="AM10" s="6">
        <v>22</v>
      </c>
      <c r="AN10" s="7">
        <v>23</v>
      </c>
      <c r="AO10" s="7">
        <v>24</v>
      </c>
      <c r="AP10" s="7">
        <v>25</v>
      </c>
      <c r="AQ10" s="7">
        <v>26</v>
      </c>
      <c r="AR10" s="7">
        <v>27</v>
      </c>
      <c r="AS10" s="8">
        <v>28</v>
      </c>
      <c r="AT10" s="2069"/>
      <c r="AU10" s="2070"/>
      <c r="AV10" s="2071"/>
      <c r="AW10" s="2058"/>
      <c r="AX10" s="2058"/>
      <c r="AY10" s="2076"/>
      <c r="AZ10" s="2002"/>
      <c r="BA10" s="2002"/>
    </row>
    <row r="11" spans="2:79" ht="21" customHeight="1" thickBot="1" x14ac:dyDescent="0.25">
      <c r="B11" s="2053"/>
      <c r="C11" s="2054"/>
      <c r="D11" s="2054"/>
      <c r="E11" s="2054"/>
      <c r="F11" s="2054"/>
      <c r="G11" s="2054"/>
      <c r="H11" s="2058"/>
      <c r="I11" s="2058"/>
      <c r="J11" s="2058"/>
      <c r="K11" s="2062"/>
      <c r="L11" s="2063"/>
      <c r="M11" s="2063"/>
      <c r="N11" s="2063"/>
      <c r="O11" s="2063"/>
      <c r="P11" s="2092" t="s">
        <v>60</v>
      </c>
      <c r="Q11" s="2093"/>
      <c r="R11" s="222"/>
      <c r="S11" s="223"/>
      <c r="T11" s="223"/>
      <c r="U11" s="223"/>
      <c r="V11" s="223"/>
      <c r="W11" s="223"/>
      <c r="X11" s="224"/>
      <c r="Y11" s="222"/>
      <c r="Z11" s="223"/>
      <c r="AA11" s="223"/>
      <c r="AB11" s="223"/>
      <c r="AC11" s="223"/>
      <c r="AD11" s="223"/>
      <c r="AE11" s="224"/>
      <c r="AF11" s="222"/>
      <c r="AG11" s="223"/>
      <c r="AH11" s="223"/>
      <c r="AI11" s="223"/>
      <c r="AJ11" s="223"/>
      <c r="AK11" s="223"/>
      <c r="AL11" s="225"/>
      <c r="AM11" s="222"/>
      <c r="AN11" s="223"/>
      <c r="AO11" s="223"/>
      <c r="AP11" s="223"/>
      <c r="AQ11" s="223"/>
      <c r="AR11" s="223"/>
      <c r="AS11" s="224"/>
      <c r="AT11" s="2069"/>
      <c r="AU11" s="2070"/>
      <c r="AV11" s="2071"/>
      <c r="AW11" s="2058"/>
      <c r="AX11" s="2058"/>
      <c r="AY11" s="2076"/>
      <c r="AZ11" s="2002"/>
      <c r="BA11" s="2002"/>
    </row>
    <row r="12" spans="2:79" ht="21" customHeight="1" thickBot="1" x14ac:dyDescent="0.25">
      <c r="B12" s="2055"/>
      <c r="C12" s="2056"/>
      <c r="D12" s="2056"/>
      <c r="E12" s="2056"/>
      <c r="F12" s="2056"/>
      <c r="G12" s="2056"/>
      <c r="H12" s="2059"/>
      <c r="I12" s="2059"/>
      <c r="J12" s="2059"/>
      <c r="K12" s="2064"/>
      <c r="L12" s="2065"/>
      <c r="M12" s="2065"/>
      <c r="N12" s="2065"/>
      <c r="O12" s="2065"/>
      <c r="P12" s="2049" t="s">
        <v>61</v>
      </c>
      <c r="Q12" s="2050"/>
      <c r="R12" s="226"/>
      <c r="S12" s="227"/>
      <c r="T12" s="227"/>
      <c r="U12" s="227"/>
      <c r="V12" s="227"/>
      <c r="W12" s="227"/>
      <c r="X12" s="228"/>
      <c r="Y12" s="226"/>
      <c r="Z12" s="227"/>
      <c r="AA12" s="227"/>
      <c r="AB12" s="227"/>
      <c r="AC12" s="227"/>
      <c r="AD12" s="227"/>
      <c r="AE12" s="228"/>
      <c r="AF12" s="226"/>
      <c r="AG12" s="227"/>
      <c r="AH12" s="227"/>
      <c r="AI12" s="227"/>
      <c r="AJ12" s="227"/>
      <c r="AK12" s="227"/>
      <c r="AL12" s="228"/>
      <c r="AM12" s="226"/>
      <c r="AN12" s="227"/>
      <c r="AO12" s="227"/>
      <c r="AP12" s="227"/>
      <c r="AQ12" s="227"/>
      <c r="AR12" s="227"/>
      <c r="AS12" s="228"/>
      <c r="AT12" s="2072"/>
      <c r="AU12" s="2073"/>
      <c r="AV12" s="2074"/>
      <c r="AW12" s="2059"/>
      <c r="AX12" s="2059"/>
      <c r="AY12" s="2077"/>
      <c r="AZ12" s="2003"/>
      <c r="BA12" s="2003"/>
    </row>
    <row r="13" spans="2:79" ht="21" customHeight="1" thickBot="1" x14ac:dyDescent="0.25">
      <c r="B13" s="2037" t="s">
        <v>45</v>
      </c>
      <c r="C13" s="2038"/>
      <c r="D13" s="2038"/>
      <c r="E13" s="2038"/>
      <c r="F13" s="2038"/>
      <c r="G13" s="2038"/>
      <c r="H13" s="2038"/>
      <c r="I13" s="2038"/>
      <c r="J13" s="2038"/>
      <c r="K13" s="2039"/>
      <c r="L13" s="2040"/>
      <c r="M13" s="2040"/>
      <c r="N13" s="2040"/>
      <c r="O13" s="2040"/>
      <c r="P13" s="2040"/>
      <c r="Q13" s="2041"/>
      <c r="R13" s="229"/>
      <c r="S13" s="230"/>
      <c r="T13" s="230"/>
      <c r="U13" s="230"/>
      <c r="V13" s="230"/>
      <c r="W13" s="230"/>
      <c r="X13" s="231"/>
      <c r="Y13" s="229"/>
      <c r="Z13" s="230"/>
      <c r="AA13" s="230"/>
      <c r="AB13" s="230"/>
      <c r="AC13" s="230"/>
      <c r="AD13" s="230"/>
      <c r="AE13" s="231"/>
      <c r="AF13" s="229"/>
      <c r="AG13" s="230"/>
      <c r="AH13" s="230"/>
      <c r="AI13" s="230"/>
      <c r="AJ13" s="230"/>
      <c r="AK13" s="230"/>
      <c r="AL13" s="231"/>
      <c r="AM13" s="232"/>
      <c r="AN13" s="230"/>
      <c r="AO13" s="230"/>
      <c r="AP13" s="230"/>
      <c r="AQ13" s="230"/>
      <c r="AR13" s="230"/>
      <c r="AS13" s="231"/>
      <c r="AT13" s="2007">
        <f t="shared" ref="AT13:AT28" si="0">SUM(R13:AS13)</f>
        <v>0</v>
      </c>
      <c r="AU13" s="2007"/>
      <c r="AV13" s="2008"/>
      <c r="AW13" s="2009">
        <f t="shared" ref="AW13:AW28" si="1">AT13/4</f>
        <v>0</v>
      </c>
      <c r="AX13" s="2010"/>
      <c r="AY13" s="2010"/>
      <c r="AZ13" s="424" t="e">
        <f>ROUNDDOWN(AW13/AT30,1)</f>
        <v>#DIV/0!</v>
      </c>
      <c r="BA13" s="246"/>
    </row>
    <row r="14" spans="2:79" ht="21" customHeight="1" thickBot="1" x14ac:dyDescent="0.25">
      <c r="B14" s="2042"/>
      <c r="C14" s="2043"/>
      <c r="D14" s="2043"/>
      <c r="E14" s="2043"/>
      <c r="F14" s="2043"/>
      <c r="G14" s="2043"/>
      <c r="H14" s="2043"/>
      <c r="I14" s="2043"/>
      <c r="J14" s="2043"/>
      <c r="K14" s="2044"/>
      <c r="L14" s="2045"/>
      <c r="M14" s="2045"/>
      <c r="N14" s="2045"/>
      <c r="O14" s="2045"/>
      <c r="P14" s="2045"/>
      <c r="Q14" s="2046"/>
      <c r="R14" s="233"/>
      <c r="S14" s="234"/>
      <c r="T14" s="234"/>
      <c r="U14" s="234"/>
      <c r="V14" s="234"/>
      <c r="W14" s="234"/>
      <c r="X14" s="235"/>
      <c r="Y14" s="233"/>
      <c r="Z14" s="234"/>
      <c r="AA14" s="234"/>
      <c r="AB14" s="234"/>
      <c r="AC14" s="234"/>
      <c r="AD14" s="234"/>
      <c r="AE14" s="235"/>
      <c r="AF14" s="233"/>
      <c r="AG14" s="234"/>
      <c r="AH14" s="234"/>
      <c r="AI14" s="234"/>
      <c r="AJ14" s="234"/>
      <c r="AK14" s="234"/>
      <c r="AL14" s="235"/>
      <c r="AM14" s="236"/>
      <c r="AN14" s="234"/>
      <c r="AO14" s="234"/>
      <c r="AP14" s="234"/>
      <c r="AQ14" s="234"/>
      <c r="AR14" s="234"/>
      <c r="AS14" s="235"/>
      <c r="AT14" s="2047">
        <f t="shared" si="0"/>
        <v>0</v>
      </c>
      <c r="AU14" s="2047"/>
      <c r="AV14" s="2048"/>
      <c r="AW14" s="2035">
        <f t="shared" si="1"/>
        <v>0</v>
      </c>
      <c r="AX14" s="2036"/>
      <c r="AY14" s="2036"/>
      <c r="AZ14" s="425" t="e">
        <f>ROUNDDOWN(AW14/AT30,1)</f>
        <v>#DIV/0!</v>
      </c>
      <c r="BA14" s="247"/>
    </row>
    <row r="15" spans="2:79" ht="21" customHeight="1" thickBot="1" x14ac:dyDescent="0.25">
      <c r="B15" s="2026"/>
      <c r="C15" s="2027"/>
      <c r="D15" s="2027"/>
      <c r="E15" s="2027"/>
      <c r="F15" s="2027"/>
      <c r="G15" s="2027"/>
      <c r="H15" s="2027"/>
      <c r="I15" s="2027"/>
      <c r="J15" s="2027"/>
      <c r="K15" s="2030"/>
      <c r="L15" s="2031"/>
      <c r="M15" s="2031"/>
      <c r="N15" s="2031"/>
      <c r="O15" s="2031"/>
      <c r="P15" s="2031"/>
      <c r="Q15" s="2032"/>
      <c r="R15" s="237"/>
      <c r="S15" s="238"/>
      <c r="T15" s="238"/>
      <c r="U15" s="238"/>
      <c r="V15" s="238"/>
      <c r="W15" s="238"/>
      <c r="X15" s="239"/>
      <c r="Y15" s="237"/>
      <c r="Z15" s="238"/>
      <c r="AA15" s="238"/>
      <c r="AB15" s="238"/>
      <c r="AC15" s="238"/>
      <c r="AD15" s="238"/>
      <c r="AE15" s="239"/>
      <c r="AF15" s="237"/>
      <c r="AG15" s="238"/>
      <c r="AH15" s="238"/>
      <c r="AI15" s="238"/>
      <c r="AJ15" s="238"/>
      <c r="AK15" s="238"/>
      <c r="AL15" s="239"/>
      <c r="AM15" s="240"/>
      <c r="AN15" s="238"/>
      <c r="AO15" s="238"/>
      <c r="AP15" s="238"/>
      <c r="AQ15" s="238"/>
      <c r="AR15" s="238"/>
      <c r="AS15" s="239"/>
      <c r="AT15" s="2033">
        <f t="shared" si="0"/>
        <v>0</v>
      </c>
      <c r="AU15" s="2033"/>
      <c r="AV15" s="2034"/>
      <c r="AW15" s="2028">
        <f t="shared" si="1"/>
        <v>0</v>
      </c>
      <c r="AX15" s="2029"/>
      <c r="AY15" s="2029"/>
      <c r="AZ15" s="425" t="e">
        <f>ROUNDDOWN(AW15/AT30,1)</f>
        <v>#DIV/0!</v>
      </c>
      <c r="BA15" s="248"/>
    </row>
    <row r="16" spans="2:79" ht="21" customHeight="1" thickBot="1" x14ac:dyDescent="0.25">
      <c r="B16" s="2026"/>
      <c r="C16" s="2027"/>
      <c r="D16" s="2027"/>
      <c r="E16" s="2027"/>
      <c r="F16" s="2027"/>
      <c r="G16" s="2027"/>
      <c r="H16" s="2011"/>
      <c r="I16" s="2011"/>
      <c r="J16" s="2011"/>
      <c r="K16" s="2012"/>
      <c r="L16" s="2024"/>
      <c r="M16" s="2024"/>
      <c r="N16" s="2024"/>
      <c r="O16" s="2024"/>
      <c r="P16" s="2024"/>
      <c r="Q16" s="2025"/>
      <c r="R16" s="241"/>
      <c r="S16" s="238"/>
      <c r="T16" s="238"/>
      <c r="U16" s="238"/>
      <c r="V16" s="238"/>
      <c r="W16" s="242"/>
      <c r="X16" s="243"/>
      <c r="Y16" s="241"/>
      <c r="Z16" s="242"/>
      <c r="AA16" s="242"/>
      <c r="AB16" s="242"/>
      <c r="AC16" s="242"/>
      <c r="AD16" s="242"/>
      <c r="AE16" s="243"/>
      <c r="AF16" s="241"/>
      <c r="AG16" s="242"/>
      <c r="AH16" s="242"/>
      <c r="AI16" s="242"/>
      <c r="AJ16" s="242"/>
      <c r="AK16" s="242"/>
      <c r="AL16" s="243"/>
      <c r="AM16" s="244"/>
      <c r="AN16" s="242"/>
      <c r="AO16" s="242"/>
      <c r="AP16" s="242"/>
      <c r="AQ16" s="242"/>
      <c r="AR16" s="242"/>
      <c r="AS16" s="243"/>
      <c r="AT16" s="2013">
        <f t="shared" si="0"/>
        <v>0</v>
      </c>
      <c r="AU16" s="2013"/>
      <c r="AV16" s="2014"/>
      <c r="AW16" s="2015">
        <f t="shared" si="1"/>
        <v>0</v>
      </c>
      <c r="AX16" s="2016"/>
      <c r="AY16" s="2016"/>
      <c r="AZ16" s="425" t="e">
        <f>ROUNDDOWN(AW16/AT30,1)</f>
        <v>#DIV/0!</v>
      </c>
      <c r="BA16" s="248"/>
    </row>
    <row r="17" spans="2:53" ht="21" customHeight="1" thickBot="1" x14ac:dyDescent="0.25">
      <c r="B17" s="2026"/>
      <c r="C17" s="2027"/>
      <c r="D17" s="2027"/>
      <c r="E17" s="2027"/>
      <c r="F17" s="2027"/>
      <c r="G17" s="2027"/>
      <c r="H17" s="2011"/>
      <c r="I17" s="2011"/>
      <c r="J17" s="2011"/>
      <c r="K17" s="2012"/>
      <c r="L17" s="2024"/>
      <c r="M17" s="2024"/>
      <c r="N17" s="2024"/>
      <c r="O17" s="2024"/>
      <c r="P17" s="2024"/>
      <c r="Q17" s="2025"/>
      <c r="R17" s="241"/>
      <c r="S17" s="238"/>
      <c r="T17" s="238"/>
      <c r="U17" s="238"/>
      <c r="V17" s="238"/>
      <c r="W17" s="238"/>
      <c r="X17" s="243"/>
      <c r="Y17" s="241"/>
      <c r="Z17" s="242"/>
      <c r="AA17" s="242"/>
      <c r="AB17" s="242"/>
      <c r="AC17" s="242"/>
      <c r="AD17" s="242"/>
      <c r="AE17" s="243"/>
      <c r="AF17" s="241"/>
      <c r="AG17" s="242"/>
      <c r="AH17" s="242"/>
      <c r="AI17" s="242"/>
      <c r="AJ17" s="242"/>
      <c r="AK17" s="242"/>
      <c r="AL17" s="243"/>
      <c r="AM17" s="244"/>
      <c r="AN17" s="242"/>
      <c r="AO17" s="242"/>
      <c r="AP17" s="242"/>
      <c r="AQ17" s="242"/>
      <c r="AR17" s="242"/>
      <c r="AS17" s="243"/>
      <c r="AT17" s="2013">
        <f t="shared" si="0"/>
        <v>0</v>
      </c>
      <c r="AU17" s="2013"/>
      <c r="AV17" s="2014"/>
      <c r="AW17" s="2015">
        <f t="shared" si="1"/>
        <v>0</v>
      </c>
      <c r="AX17" s="2016"/>
      <c r="AY17" s="2016"/>
      <c r="AZ17" s="425" t="e">
        <f>ROUNDDOWN(AW17/AT30,1)</f>
        <v>#DIV/0!</v>
      </c>
      <c r="BA17" s="248"/>
    </row>
    <row r="18" spans="2:53" ht="21" customHeight="1" thickBot="1" x14ac:dyDescent="0.25">
      <c r="B18" s="2026"/>
      <c r="C18" s="2027"/>
      <c r="D18" s="2027"/>
      <c r="E18" s="2027"/>
      <c r="F18" s="2027"/>
      <c r="G18" s="2027"/>
      <c r="H18" s="2011"/>
      <c r="I18" s="2011"/>
      <c r="J18" s="2011"/>
      <c r="K18" s="2012"/>
      <c r="L18" s="2024"/>
      <c r="M18" s="2024"/>
      <c r="N18" s="2024"/>
      <c r="O18" s="2024"/>
      <c r="P18" s="2024"/>
      <c r="Q18" s="2025"/>
      <c r="R18" s="241"/>
      <c r="S18" s="242"/>
      <c r="T18" s="242"/>
      <c r="U18" s="242"/>
      <c r="V18" s="242"/>
      <c r="W18" s="242"/>
      <c r="X18" s="243"/>
      <c r="Y18" s="241"/>
      <c r="Z18" s="242"/>
      <c r="AA18" s="242"/>
      <c r="AB18" s="242"/>
      <c r="AC18" s="242"/>
      <c r="AD18" s="242"/>
      <c r="AE18" s="243"/>
      <c r="AF18" s="241"/>
      <c r="AG18" s="242"/>
      <c r="AH18" s="242"/>
      <c r="AI18" s="242"/>
      <c r="AJ18" s="242"/>
      <c r="AK18" s="242"/>
      <c r="AL18" s="243"/>
      <c r="AM18" s="241"/>
      <c r="AN18" s="242"/>
      <c r="AO18" s="242"/>
      <c r="AP18" s="242"/>
      <c r="AQ18" s="242"/>
      <c r="AR18" s="242"/>
      <c r="AS18" s="243"/>
      <c r="AT18" s="2013">
        <f t="shared" si="0"/>
        <v>0</v>
      </c>
      <c r="AU18" s="2013"/>
      <c r="AV18" s="2014"/>
      <c r="AW18" s="2015">
        <f t="shared" si="1"/>
        <v>0</v>
      </c>
      <c r="AX18" s="2016"/>
      <c r="AY18" s="2016"/>
      <c r="AZ18" s="425" t="e">
        <f>ROUNDDOWN(AW18/AT30,1)</f>
        <v>#DIV/0!</v>
      </c>
      <c r="BA18" s="248"/>
    </row>
    <row r="19" spans="2:53" ht="21" customHeight="1" thickBot="1" x14ac:dyDescent="0.25">
      <c r="B19" s="2026"/>
      <c r="C19" s="2027"/>
      <c r="D19" s="2027"/>
      <c r="E19" s="2027"/>
      <c r="F19" s="2027"/>
      <c r="G19" s="2027"/>
      <c r="H19" s="2011"/>
      <c r="I19" s="2011"/>
      <c r="J19" s="2011"/>
      <c r="K19" s="2012"/>
      <c r="L19" s="2024"/>
      <c r="M19" s="2024"/>
      <c r="N19" s="2024"/>
      <c r="O19" s="2024"/>
      <c r="P19" s="2024"/>
      <c r="Q19" s="2025"/>
      <c r="R19" s="241"/>
      <c r="S19" s="242"/>
      <c r="T19" s="242"/>
      <c r="U19" s="242"/>
      <c r="V19" s="242"/>
      <c r="W19" s="242"/>
      <c r="X19" s="243"/>
      <c r="Y19" s="241"/>
      <c r="Z19" s="242"/>
      <c r="AA19" s="242"/>
      <c r="AB19" s="242"/>
      <c r="AC19" s="242"/>
      <c r="AD19" s="242"/>
      <c r="AE19" s="243"/>
      <c r="AF19" s="241"/>
      <c r="AG19" s="242"/>
      <c r="AH19" s="242"/>
      <c r="AI19" s="242"/>
      <c r="AJ19" s="242"/>
      <c r="AK19" s="242"/>
      <c r="AL19" s="243"/>
      <c r="AM19" s="241"/>
      <c r="AN19" s="242"/>
      <c r="AO19" s="242"/>
      <c r="AP19" s="242"/>
      <c r="AQ19" s="242"/>
      <c r="AR19" s="242"/>
      <c r="AS19" s="243"/>
      <c r="AT19" s="2013">
        <f t="shared" si="0"/>
        <v>0</v>
      </c>
      <c r="AU19" s="2013"/>
      <c r="AV19" s="2014"/>
      <c r="AW19" s="2015">
        <f t="shared" si="1"/>
        <v>0</v>
      </c>
      <c r="AX19" s="2016"/>
      <c r="AY19" s="2016"/>
      <c r="AZ19" s="425" t="e">
        <f>ROUNDDOWN(AW19/AT30,1)</f>
        <v>#DIV/0!</v>
      </c>
      <c r="BA19" s="248"/>
    </row>
    <row r="20" spans="2:53" ht="21" customHeight="1" thickBot="1" x14ac:dyDescent="0.25">
      <c r="B20" s="2026"/>
      <c r="C20" s="2027"/>
      <c r="D20" s="2027"/>
      <c r="E20" s="2027"/>
      <c r="F20" s="2027"/>
      <c r="G20" s="2027"/>
      <c r="H20" s="2011"/>
      <c r="I20" s="2011"/>
      <c r="J20" s="2011"/>
      <c r="K20" s="2012"/>
      <c r="L20" s="2024"/>
      <c r="M20" s="2024"/>
      <c r="N20" s="2024"/>
      <c r="O20" s="2024"/>
      <c r="P20" s="2024"/>
      <c r="Q20" s="2025"/>
      <c r="R20" s="241"/>
      <c r="S20" s="238"/>
      <c r="T20" s="238"/>
      <c r="U20" s="238"/>
      <c r="V20" s="238"/>
      <c r="W20" s="242"/>
      <c r="X20" s="243"/>
      <c r="Y20" s="241"/>
      <c r="Z20" s="242"/>
      <c r="AA20" s="242"/>
      <c r="AB20" s="242"/>
      <c r="AC20" s="242"/>
      <c r="AD20" s="242"/>
      <c r="AE20" s="243"/>
      <c r="AF20" s="241"/>
      <c r="AG20" s="242"/>
      <c r="AH20" s="242"/>
      <c r="AI20" s="242"/>
      <c r="AJ20" s="242"/>
      <c r="AK20" s="242"/>
      <c r="AL20" s="243"/>
      <c r="AM20" s="241"/>
      <c r="AN20" s="242"/>
      <c r="AO20" s="242"/>
      <c r="AP20" s="242"/>
      <c r="AQ20" s="242"/>
      <c r="AR20" s="242"/>
      <c r="AS20" s="243"/>
      <c r="AT20" s="2013">
        <f t="shared" si="0"/>
        <v>0</v>
      </c>
      <c r="AU20" s="2013"/>
      <c r="AV20" s="2014"/>
      <c r="AW20" s="2015">
        <f t="shared" si="1"/>
        <v>0</v>
      </c>
      <c r="AX20" s="2016"/>
      <c r="AY20" s="2016"/>
      <c r="AZ20" s="425" t="e">
        <f>ROUNDDOWN(AW20/AT30,1)</f>
        <v>#DIV/0!</v>
      </c>
      <c r="BA20" s="248"/>
    </row>
    <row r="21" spans="2:53" ht="21" customHeight="1" thickBot="1" x14ac:dyDescent="0.25">
      <c r="B21" s="2017"/>
      <c r="C21" s="2011"/>
      <c r="D21" s="2011"/>
      <c r="E21" s="2011"/>
      <c r="F21" s="2011"/>
      <c r="G21" s="2011"/>
      <c r="H21" s="2011"/>
      <c r="I21" s="2011"/>
      <c r="J21" s="2011"/>
      <c r="K21" s="2012"/>
      <c r="L21" s="2024"/>
      <c r="M21" s="2024"/>
      <c r="N21" s="2024"/>
      <c r="O21" s="2024"/>
      <c r="P21" s="2024"/>
      <c r="Q21" s="2025"/>
      <c r="R21" s="241"/>
      <c r="S21" s="238"/>
      <c r="T21" s="238"/>
      <c r="U21" s="238"/>
      <c r="V21" s="238"/>
      <c r="W21" s="242"/>
      <c r="X21" s="243"/>
      <c r="Y21" s="241"/>
      <c r="Z21" s="242"/>
      <c r="AA21" s="242"/>
      <c r="AB21" s="242"/>
      <c r="AC21" s="242"/>
      <c r="AD21" s="242"/>
      <c r="AE21" s="243"/>
      <c r="AF21" s="241"/>
      <c r="AG21" s="242"/>
      <c r="AH21" s="242"/>
      <c r="AI21" s="242"/>
      <c r="AJ21" s="242"/>
      <c r="AK21" s="242"/>
      <c r="AL21" s="243"/>
      <c r="AM21" s="244"/>
      <c r="AN21" s="242"/>
      <c r="AO21" s="242"/>
      <c r="AP21" s="242"/>
      <c r="AQ21" s="242"/>
      <c r="AR21" s="242"/>
      <c r="AS21" s="243"/>
      <c r="AT21" s="2013">
        <f t="shared" si="0"/>
        <v>0</v>
      </c>
      <c r="AU21" s="2013"/>
      <c r="AV21" s="2014"/>
      <c r="AW21" s="2015">
        <f t="shared" si="1"/>
        <v>0</v>
      </c>
      <c r="AX21" s="2016"/>
      <c r="AY21" s="2016"/>
      <c r="AZ21" s="425" t="e">
        <f>ROUNDDOWN(AW21/AT30,1)</f>
        <v>#DIV/0!</v>
      </c>
      <c r="BA21" s="248"/>
    </row>
    <row r="22" spans="2:53" ht="21" customHeight="1" thickBot="1" x14ac:dyDescent="0.25">
      <c r="B22" s="2017"/>
      <c r="C22" s="2011"/>
      <c r="D22" s="2011"/>
      <c r="E22" s="2011"/>
      <c r="F22" s="2011"/>
      <c r="G22" s="2011"/>
      <c r="H22" s="2011"/>
      <c r="I22" s="2011"/>
      <c r="J22" s="2011"/>
      <c r="K22" s="2012"/>
      <c r="L22" s="2024"/>
      <c r="M22" s="2024"/>
      <c r="N22" s="2024"/>
      <c r="O22" s="2024"/>
      <c r="P22" s="2024"/>
      <c r="Q22" s="2025"/>
      <c r="R22" s="241"/>
      <c r="S22" s="238"/>
      <c r="T22" s="238"/>
      <c r="U22" s="238"/>
      <c r="V22" s="238"/>
      <c r="W22" s="242"/>
      <c r="X22" s="243"/>
      <c r="Y22" s="241"/>
      <c r="Z22" s="242"/>
      <c r="AA22" s="242"/>
      <c r="AB22" s="242"/>
      <c r="AC22" s="242"/>
      <c r="AD22" s="242"/>
      <c r="AE22" s="243"/>
      <c r="AF22" s="241"/>
      <c r="AG22" s="242"/>
      <c r="AH22" s="242"/>
      <c r="AI22" s="242"/>
      <c r="AJ22" s="242"/>
      <c r="AK22" s="242"/>
      <c r="AL22" s="243"/>
      <c r="AM22" s="244"/>
      <c r="AN22" s="242"/>
      <c r="AO22" s="242"/>
      <c r="AP22" s="242"/>
      <c r="AQ22" s="242"/>
      <c r="AR22" s="242"/>
      <c r="AS22" s="243"/>
      <c r="AT22" s="2013">
        <f t="shared" si="0"/>
        <v>0</v>
      </c>
      <c r="AU22" s="2013"/>
      <c r="AV22" s="2014"/>
      <c r="AW22" s="2015">
        <f t="shared" si="1"/>
        <v>0</v>
      </c>
      <c r="AX22" s="2016"/>
      <c r="AY22" s="2016"/>
      <c r="AZ22" s="425" t="e">
        <f>ROUNDDOWN(AW22/AT30,1)</f>
        <v>#DIV/0!</v>
      </c>
      <c r="BA22" s="248"/>
    </row>
    <row r="23" spans="2:53" ht="21" customHeight="1" thickBot="1" x14ac:dyDescent="0.25">
      <c r="B23" s="2017"/>
      <c r="C23" s="2011"/>
      <c r="D23" s="2011"/>
      <c r="E23" s="2011"/>
      <c r="F23" s="2011"/>
      <c r="G23" s="2011"/>
      <c r="H23" s="2011"/>
      <c r="I23" s="2011"/>
      <c r="J23" s="2011"/>
      <c r="K23" s="2012"/>
      <c r="L23" s="2024"/>
      <c r="M23" s="2024"/>
      <c r="N23" s="2024"/>
      <c r="O23" s="2024"/>
      <c r="P23" s="2024"/>
      <c r="Q23" s="2025"/>
      <c r="R23" s="241"/>
      <c r="S23" s="242"/>
      <c r="T23" s="242"/>
      <c r="U23" s="242"/>
      <c r="V23" s="242"/>
      <c r="W23" s="242"/>
      <c r="X23" s="243"/>
      <c r="Y23" s="241"/>
      <c r="Z23" s="242"/>
      <c r="AA23" s="242"/>
      <c r="AB23" s="242"/>
      <c r="AC23" s="242"/>
      <c r="AD23" s="242"/>
      <c r="AE23" s="243"/>
      <c r="AF23" s="241"/>
      <c r="AG23" s="242"/>
      <c r="AH23" s="242"/>
      <c r="AI23" s="242"/>
      <c r="AJ23" s="242"/>
      <c r="AK23" s="242"/>
      <c r="AL23" s="243"/>
      <c r="AM23" s="244"/>
      <c r="AN23" s="242"/>
      <c r="AO23" s="242"/>
      <c r="AP23" s="242"/>
      <c r="AQ23" s="242"/>
      <c r="AR23" s="242"/>
      <c r="AS23" s="243"/>
      <c r="AT23" s="2013">
        <f t="shared" si="0"/>
        <v>0</v>
      </c>
      <c r="AU23" s="2013"/>
      <c r="AV23" s="2014"/>
      <c r="AW23" s="2015">
        <f t="shared" si="1"/>
        <v>0</v>
      </c>
      <c r="AX23" s="2016"/>
      <c r="AY23" s="2016"/>
      <c r="AZ23" s="425" t="e">
        <f>ROUNDDOWN(AW23/AT30,1)</f>
        <v>#DIV/0!</v>
      </c>
      <c r="BA23" s="248"/>
    </row>
    <row r="24" spans="2:53" ht="21" customHeight="1" thickBot="1" x14ac:dyDescent="0.25">
      <c r="B24" s="2017"/>
      <c r="C24" s="2011"/>
      <c r="D24" s="2011"/>
      <c r="E24" s="2011"/>
      <c r="F24" s="2011"/>
      <c r="G24" s="2011"/>
      <c r="H24" s="2011"/>
      <c r="I24" s="2011"/>
      <c r="J24" s="2011"/>
      <c r="K24" s="2011"/>
      <c r="L24" s="2011"/>
      <c r="M24" s="2011"/>
      <c r="N24" s="2011"/>
      <c r="O24" s="2011"/>
      <c r="P24" s="2011"/>
      <c r="Q24" s="2012"/>
      <c r="R24" s="241"/>
      <c r="S24" s="242"/>
      <c r="T24" s="242"/>
      <c r="U24" s="242"/>
      <c r="V24" s="242"/>
      <c r="W24" s="242"/>
      <c r="X24" s="243"/>
      <c r="Y24" s="241"/>
      <c r="Z24" s="242"/>
      <c r="AA24" s="242"/>
      <c r="AB24" s="242"/>
      <c r="AC24" s="242"/>
      <c r="AD24" s="242"/>
      <c r="AE24" s="243"/>
      <c r="AF24" s="241"/>
      <c r="AG24" s="242"/>
      <c r="AH24" s="242"/>
      <c r="AI24" s="242"/>
      <c r="AJ24" s="242"/>
      <c r="AK24" s="242"/>
      <c r="AL24" s="243"/>
      <c r="AM24" s="244"/>
      <c r="AN24" s="242"/>
      <c r="AO24" s="242"/>
      <c r="AP24" s="242"/>
      <c r="AQ24" s="242"/>
      <c r="AR24" s="242"/>
      <c r="AS24" s="243"/>
      <c r="AT24" s="2013">
        <f t="shared" si="0"/>
        <v>0</v>
      </c>
      <c r="AU24" s="2013"/>
      <c r="AV24" s="2014"/>
      <c r="AW24" s="2015">
        <f t="shared" si="1"/>
        <v>0</v>
      </c>
      <c r="AX24" s="2016"/>
      <c r="AY24" s="2016"/>
      <c r="AZ24" s="425" t="e">
        <f>ROUNDDOWN(AW24/AT30,1)</f>
        <v>#DIV/0!</v>
      </c>
      <c r="BA24" s="248"/>
    </row>
    <row r="25" spans="2:53" ht="21" customHeight="1" thickBot="1" x14ac:dyDescent="0.25">
      <c r="B25" s="2017"/>
      <c r="C25" s="2011"/>
      <c r="D25" s="2011"/>
      <c r="E25" s="2011"/>
      <c r="F25" s="2011"/>
      <c r="G25" s="2011"/>
      <c r="H25" s="2011"/>
      <c r="I25" s="2011"/>
      <c r="J25" s="2011"/>
      <c r="K25" s="2011"/>
      <c r="L25" s="2011"/>
      <c r="M25" s="2011"/>
      <c r="N25" s="2011"/>
      <c r="O25" s="2011"/>
      <c r="P25" s="2011"/>
      <c r="Q25" s="2012"/>
      <c r="R25" s="241"/>
      <c r="S25" s="242"/>
      <c r="T25" s="242"/>
      <c r="U25" s="242"/>
      <c r="V25" s="242"/>
      <c r="W25" s="242"/>
      <c r="X25" s="243"/>
      <c r="Y25" s="241"/>
      <c r="Z25" s="242"/>
      <c r="AA25" s="242"/>
      <c r="AB25" s="242"/>
      <c r="AC25" s="242"/>
      <c r="AD25" s="242"/>
      <c r="AE25" s="243"/>
      <c r="AF25" s="241"/>
      <c r="AG25" s="242"/>
      <c r="AH25" s="242"/>
      <c r="AI25" s="242"/>
      <c r="AJ25" s="242"/>
      <c r="AK25" s="242"/>
      <c r="AL25" s="243"/>
      <c r="AM25" s="244"/>
      <c r="AN25" s="242"/>
      <c r="AO25" s="242"/>
      <c r="AP25" s="242"/>
      <c r="AQ25" s="242"/>
      <c r="AR25" s="242"/>
      <c r="AS25" s="243"/>
      <c r="AT25" s="2013">
        <f t="shared" si="0"/>
        <v>0</v>
      </c>
      <c r="AU25" s="2013"/>
      <c r="AV25" s="2014"/>
      <c r="AW25" s="2015">
        <f t="shared" si="1"/>
        <v>0</v>
      </c>
      <c r="AX25" s="2016"/>
      <c r="AY25" s="2016"/>
      <c r="AZ25" s="425" t="e">
        <f>ROUNDDOWN(AW25/AT30,1)</f>
        <v>#DIV/0!</v>
      </c>
      <c r="BA25" s="248"/>
    </row>
    <row r="26" spans="2:53" ht="21" customHeight="1" thickBot="1" x14ac:dyDescent="0.25">
      <c r="B26" s="2017"/>
      <c r="C26" s="2011"/>
      <c r="D26" s="2011"/>
      <c r="E26" s="2011"/>
      <c r="F26" s="2011"/>
      <c r="G26" s="2011"/>
      <c r="H26" s="2011"/>
      <c r="I26" s="2011"/>
      <c r="J26" s="2011"/>
      <c r="K26" s="2011"/>
      <c r="L26" s="2011"/>
      <c r="M26" s="2011"/>
      <c r="N26" s="2011"/>
      <c r="O26" s="2011"/>
      <c r="P26" s="2011"/>
      <c r="Q26" s="2012"/>
      <c r="R26" s="241"/>
      <c r="S26" s="242"/>
      <c r="T26" s="242"/>
      <c r="U26" s="242"/>
      <c r="V26" s="242"/>
      <c r="W26" s="242"/>
      <c r="X26" s="243"/>
      <c r="Y26" s="241"/>
      <c r="Z26" s="242"/>
      <c r="AA26" s="242"/>
      <c r="AB26" s="242"/>
      <c r="AC26" s="242"/>
      <c r="AD26" s="242"/>
      <c r="AE26" s="243"/>
      <c r="AF26" s="241"/>
      <c r="AG26" s="242"/>
      <c r="AH26" s="242"/>
      <c r="AI26" s="242"/>
      <c r="AJ26" s="242"/>
      <c r="AK26" s="242"/>
      <c r="AL26" s="243"/>
      <c r="AM26" s="244"/>
      <c r="AN26" s="242"/>
      <c r="AO26" s="242"/>
      <c r="AP26" s="242"/>
      <c r="AQ26" s="242"/>
      <c r="AR26" s="242"/>
      <c r="AS26" s="243"/>
      <c r="AT26" s="2013">
        <f t="shared" si="0"/>
        <v>0</v>
      </c>
      <c r="AU26" s="2013"/>
      <c r="AV26" s="2014"/>
      <c r="AW26" s="2015">
        <f t="shared" si="1"/>
        <v>0</v>
      </c>
      <c r="AX26" s="2016"/>
      <c r="AY26" s="2016"/>
      <c r="AZ26" s="425" t="e">
        <f>ROUNDDOWN(AW26/AT30,1)</f>
        <v>#DIV/0!</v>
      </c>
      <c r="BA26" s="248"/>
    </row>
    <row r="27" spans="2:53" ht="21" customHeight="1" thickBot="1" x14ac:dyDescent="0.25">
      <c r="B27" s="2017"/>
      <c r="C27" s="2011"/>
      <c r="D27" s="2011"/>
      <c r="E27" s="2011"/>
      <c r="F27" s="2011"/>
      <c r="G27" s="2011"/>
      <c r="H27" s="2011"/>
      <c r="I27" s="2011"/>
      <c r="J27" s="2011"/>
      <c r="K27" s="2011"/>
      <c r="L27" s="2011"/>
      <c r="M27" s="2011"/>
      <c r="N27" s="2011"/>
      <c r="O27" s="2011"/>
      <c r="P27" s="2011"/>
      <c r="Q27" s="2012"/>
      <c r="R27" s="241"/>
      <c r="S27" s="238"/>
      <c r="T27" s="238"/>
      <c r="U27" s="238"/>
      <c r="V27" s="238"/>
      <c r="W27" s="242"/>
      <c r="X27" s="243"/>
      <c r="Y27" s="241"/>
      <c r="Z27" s="242"/>
      <c r="AA27" s="242"/>
      <c r="AB27" s="242"/>
      <c r="AC27" s="242"/>
      <c r="AD27" s="242"/>
      <c r="AE27" s="243"/>
      <c r="AF27" s="241"/>
      <c r="AG27" s="242"/>
      <c r="AH27" s="242"/>
      <c r="AI27" s="242"/>
      <c r="AJ27" s="242"/>
      <c r="AK27" s="242"/>
      <c r="AL27" s="243"/>
      <c r="AM27" s="244"/>
      <c r="AN27" s="242"/>
      <c r="AO27" s="242"/>
      <c r="AP27" s="242"/>
      <c r="AQ27" s="242"/>
      <c r="AR27" s="242"/>
      <c r="AS27" s="243"/>
      <c r="AT27" s="2013">
        <f t="shared" si="0"/>
        <v>0</v>
      </c>
      <c r="AU27" s="2013"/>
      <c r="AV27" s="2014"/>
      <c r="AW27" s="2015">
        <f t="shared" si="1"/>
        <v>0</v>
      </c>
      <c r="AX27" s="2016"/>
      <c r="AY27" s="2016"/>
      <c r="AZ27" s="425" t="e">
        <f>ROUNDDOWN(AW27/AT30,1)</f>
        <v>#DIV/0!</v>
      </c>
      <c r="BA27" s="248"/>
    </row>
    <row r="28" spans="2:53" ht="21" customHeight="1" thickBot="1" x14ac:dyDescent="0.25">
      <c r="B28" s="2017"/>
      <c r="C28" s="2011"/>
      <c r="D28" s="2011"/>
      <c r="E28" s="2011"/>
      <c r="F28" s="2011"/>
      <c r="G28" s="2011"/>
      <c r="H28" s="2011"/>
      <c r="I28" s="2011"/>
      <c r="J28" s="2011"/>
      <c r="K28" s="2011"/>
      <c r="L28" s="2011"/>
      <c r="M28" s="2011"/>
      <c r="N28" s="2011"/>
      <c r="O28" s="2011"/>
      <c r="P28" s="2011"/>
      <c r="Q28" s="2012"/>
      <c r="R28" s="241"/>
      <c r="S28" s="242"/>
      <c r="T28" s="242"/>
      <c r="U28" s="242"/>
      <c r="V28" s="242"/>
      <c r="W28" s="242"/>
      <c r="X28" s="243"/>
      <c r="Y28" s="241"/>
      <c r="Z28" s="242"/>
      <c r="AA28" s="242"/>
      <c r="AB28" s="242"/>
      <c r="AC28" s="242"/>
      <c r="AD28" s="242"/>
      <c r="AE28" s="243"/>
      <c r="AF28" s="241"/>
      <c r="AG28" s="242"/>
      <c r="AH28" s="242"/>
      <c r="AI28" s="242"/>
      <c r="AJ28" s="242"/>
      <c r="AK28" s="242"/>
      <c r="AL28" s="243"/>
      <c r="AM28" s="244"/>
      <c r="AN28" s="242"/>
      <c r="AO28" s="242"/>
      <c r="AP28" s="242"/>
      <c r="AQ28" s="242"/>
      <c r="AR28" s="242"/>
      <c r="AS28" s="243"/>
      <c r="AT28" s="2013">
        <f t="shared" si="0"/>
        <v>0</v>
      </c>
      <c r="AU28" s="2013"/>
      <c r="AV28" s="2014"/>
      <c r="AW28" s="2015">
        <f t="shared" si="1"/>
        <v>0</v>
      </c>
      <c r="AX28" s="2016"/>
      <c r="AY28" s="2016"/>
      <c r="AZ28" s="425" t="e">
        <f>ROUNDDOWN(AW28/AT30,1)</f>
        <v>#DIV/0!</v>
      </c>
      <c r="BA28" s="249"/>
    </row>
    <row r="29" spans="2:53" ht="21" customHeight="1" thickBot="1" x14ac:dyDescent="0.25">
      <c r="B29" s="2004" t="s">
        <v>292</v>
      </c>
      <c r="C29" s="2005"/>
      <c r="D29" s="2005"/>
      <c r="E29" s="2005"/>
      <c r="F29" s="2005"/>
      <c r="G29" s="2005"/>
      <c r="H29" s="2005"/>
      <c r="I29" s="2005"/>
      <c r="J29" s="2005"/>
      <c r="K29" s="2005"/>
      <c r="L29" s="2005"/>
      <c r="M29" s="2005"/>
      <c r="N29" s="2005"/>
      <c r="O29" s="2005"/>
      <c r="P29" s="2005"/>
      <c r="Q29" s="2006"/>
      <c r="R29" s="245"/>
      <c r="S29" s="230"/>
      <c r="T29" s="230"/>
      <c r="U29" s="230"/>
      <c r="V29" s="230"/>
      <c r="W29" s="230"/>
      <c r="X29" s="231"/>
      <c r="Y29" s="229"/>
      <c r="Z29" s="230"/>
      <c r="AA29" s="230"/>
      <c r="AB29" s="230"/>
      <c r="AC29" s="230"/>
      <c r="AD29" s="230"/>
      <c r="AE29" s="231"/>
      <c r="AF29" s="229"/>
      <c r="AG29" s="230"/>
      <c r="AH29" s="230"/>
      <c r="AI29" s="230"/>
      <c r="AJ29" s="230"/>
      <c r="AK29" s="230"/>
      <c r="AL29" s="231"/>
      <c r="AM29" s="229"/>
      <c r="AN29" s="230"/>
      <c r="AO29" s="230"/>
      <c r="AP29" s="230"/>
      <c r="AQ29" s="230"/>
      <c r="AR29" s="230"/>
      <c r="AS29" s="231"/>
      <c r="AT29" s="2007">
        <f>SUM(AT14:AV28)</f>
        <v>0</v>
      </c>
      <c r="AU29" s="2007"/>
      <c r="AV29" s="2008"/>
      <c r="AW29" s="2009">
        <f>SUM(AW14:AY28)</f>
        <v>0</v>
      </c>
      <c r="AX29" s="2010"/>
      <c r="AY29" s="2010"/>
      <c r="AZ29" s="424">
        <f>IF(AND(AW29=0,AT30=0),0,ROUNDDOWN(AW29/AT30,1))</f>
        <v>0</v>
      </c>
      <c r="BA29" s="17"/>
    </row>
    <row r="30" spans="2:53" ht="21" customHeight="1" thickBot="1" x14ac:dyDescent="0.25">
      <c r="B30" s="2018" t="s">
        <v>44</v>
      </c>
      <c r="C30" s="2019"/>
      <c r="D30" s="2019"/>
      <c r="E30" s="2019"/>
      <c r="F30" s="2019"/>
      <c r="G30" s="2019"/>
      <c r="H30" s="2019"/>
      <c r="I30" s="2019"/>
      <c r="J30" s="2019"/>
      <c r="K30" s="2019"/>
      <c r="L30" s="2019"/>
      <c r="M30" s="2019"/>
      <c r="N30" s="2019"/>
      <c r="O30" s="2019"/>
      <c r="P30" s="2019"/>
      <c r="Q30" s="2019"/>
      <c r="R30" s="2019"/>
      <c r="S30" s="2019"/>
      <c r="T30" s="2019"/>
      <c r="U30" s="2019"/>
      <c r="V30" s="2019"/>
      <c r="W30" s="2019"/>
      <c r="X30" s="2019"/>
      <c r="Y30" s="2019"/>
      <c r="Z30" s="2019"/>
      <c r="AA30" s="2019"/>
      <c r="AB30" s="2019"/>
      <c r="AC30" s="2019"/>
      <c r="AD30" s="2019"/>
      <c r="AE30" s="2019"/>
      <c r="AF30" s="2019"/>
      <c r="AG30" s="2019"/>
      <c r="AH30" s="2019"/>
      <c r="AI30" s="2019"/>
      <c r="AJ30" s="2019"/>
      <c r="AK30" s="2019"/>
      <c r="AL30" s="2019"/>
      <c r="AM30" s="2019"/>
      <c r="AN30" s="2019"/>
      <c r="AO30" s="2019"/>
      <c r="AP30" s="2019"/>
      <c r="AQ30" s="2019"/>
      <c r="AR30" s="2019"/>
      <c r="AS30" s="2020"/>
      <c r="AT30" s="2021"/>
      <c r="AU30" s="2022"/>
      <c r="AV30" s="2022"/>
      <c r="AW30" s="2022"/>
      <c r="AX30" s="2022"/>
      <c r="AY30" s="2022"/>
      <c r="AZ30" s="2023"/>
      <c r="BA30" s="16"/>
    </row>
    <row r="31" spans="2:53" s="12" customFormat="1" ht="15" customHeight="1" x14ac:dyDescent="0.2">
      <c r="B31" s="10"/>
      <c r="C31" s="10"/>
      <c r="D31" s="10"/>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c r="AY31" s="10"/>
      <c r="AZ31" s="10"/>
      <c r="BA31" s="10"/>
    </row>
    <row r="32" spans="2:53" s="12" customFormat="1" ht="15.75" customHeight="1" x14ac:dyDescent="0.2">
      <c r="B32" s="11"/>
      <c r="C32" s="11"/>
      <c r="D32" s="11"/>
      <c r="E32" s="11"/>
      <c r="F32" s="11"/>
      <c r="G32" s="11"/>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c r="AY32" s="11"/>
      <c r="AZ32" s="11"/>
      <c r="BA32" s="11"/>
    </row>
    <row r="33" spans="2:62" s="12" customFormat="1" ht="17.25" customHeight="1" x14ac:dyDescent="0.2">
      <c r="B33" s="13"/>
      <c r="C33" s="13"/>
      <c r="D33" s="13"/>
      <c r="E33" s="13"/>
      <c r="F33" s="13"/>
      <c r="G33" s="13"/>
      <c r="H33" s="13"/>
      <c r="I33" s="13"/>
      <c r="J33" s="13"/>
      <c r="K33" s="13"/>
      <c r="L33" s="13"/>
      <c r="M33" s="13"/>
      <c r="N33" s="13"/>
      <c r="O33" s="13"/>
      <c r="P33" s="13"/>
      <c r="Q33" s="13"/>
      <c r="R33" s="13"/>
      <c r="S33" s="13"/>
      <c r="T33" s="13"/>
      <c r="U33" s="13"/>
      <c r="V33" s="13"/>
      <c r="W33" s="13"/>
      <c r="X33" s="13"/>
      <c r="Y33" s="13"/>
      <c r="Z33" s="13"/>
      <c r="AA33" s="13"/>
      <c r="AB33" s="13"/>
      <c r="AC33" s="13"/>
      <c r="AD33" s="13"/>
      <c r="AE33" s="13"/>
      <c r="AF33" s="13"/>
      <c r="AG33" s="13"/>
      <c r="AH33" s="13"/>
      <c r="AI33" s="13"/>
      <c r="AJ33" s="13"/>
      <c r="AK33" s="13"/>
      <c r="AL33" s="13"/>
      <c r="AM33" s="13"/>
      <c r="AN33" s="13"/>
      <c r="AO33" s="13"/>
      <c r="AP33" s="13"/>
      <c r="AQ33" s="13"/>
      <c r="AR33" s="13"/>
      <c r="AS33" s="13"/>
      <c r="AT33" s="13"/>
      <c r="AU33" s="13"/>
      <c r="AV33" s="13"/>
      <c r="AW33" s="13"/>
      <c r="AX33" s="13"/>
      <c r="AY33" s="13"/>
      <c r="AZ33" s="13"/>
      <c r="BA33" s="13"/>
    </row>
    <row r="35" spans="2:62" ht="33.75" customHeight="1" x14ac:dyDescent="0.2"/>
    <row r="41" spans="2:62" ht="21" customHeight="1" x14ac:dyDescent="0.2">
      <c r="BJ41" s="1" t="s">
        <v>574</v>
      </c>
    </row>
    <row r="42" spans="2:62" ht="21" customHeight="1" x14ac:dyDescent="0.2">
      <c r="BJ42" s="1" t="s">
        <v>575</v>
      </c>
    </row>
    <row r="43" spans="2:62" ht="21" customHeight="1" x14ac:dyDescent="0.2">
      <c r="BJ43" s="1" t="s">
        <v>576</v>
      </c>
    </row>
    <row r="44" spans="2:62" ht="21" customHeight="1" x14ac:dyDescent="0.2">
      <c r="BJ44" s="1" t="s">
        <v>577</v>
      </c>
    </row>
  </sheetData>
  <sheetProtection algorithmName="SHA-512" hashValue="Air5Q2IaMGFrXMJsj6JvFLYMjT6lRc9mOLXnk2+Y01MAr5dtpcZx81si7DOQQrDbNRRxwq4UklzyVOyrec82jw==" saltValue="ORnGhQUpseDzPZynMplR8g==" spinCount="100000" sheet="1" objects="1" scenarios="1"/>
  <customSheetViews>
    <customSheetView guid="{E5B59279-AC02-449B-9B6C-AEEA7F9D3D1D}" scale="60" showPageBreaks="1" fitToPage="1" printArea="1" view="pageBreakPreview">
      <selection activeCell="AB7" sqref="AB7"/>
      <pageMargins left="0.39370078740157483" right="0.39370078740157483" top="0.55000000000000004" bottom="0.19685039370078741" header="0.39370078740157483" footer="0.39370078740157483"/>
      <printOptions horizontalCentered="1"/>
      <headerFooter alignWithMargins="0"/>
    </customSheetView>
  </customSheetViews>
  <mergeCells count="106">
    <mergeCell ref="B3:AV3"/>
    <mergeCell ref="B4:AZ4"/>
    <mergeCell ref="B6:J6"/>
    <mergeCell ref="K6:X6"/>
    <mergeCell ref="B7:J7"/>
    <mergeCell ref="K7:X7"/>
    <mergeCell ref="AM9:AS9"/>
    <mergeCell ref="P10:Q10"/>
    <mergeCell ref="P11:Q11"/>
    <mergeCell ref="P12:Q12"/>
    <mergeCell ref="B9:G12"/>
    <mergeCell ref="H9:J12"/>
    <mergeCell ref="K9:O12"/>
    <mergeCell ref="AT9:AV12"/>
    <mergeCell ref="AW9:AY12"/>
    <mergeCell ref="AZ9:AZ12"/>
    <mergeCell ref="R9:X9"/>
    <mergeCell ref="Y9:AE9"/>
    <mergeCell ref="AF9:AL9"/>
    <mergeCell ref="AW13:AY13"/>
    <mergeCell ref="AW14:AY14"/>
    <mergeCell ref="B13:G13"/>
    <mergeCell ref="H13:J13"/>
    <mergeCell ref="K13:Q13"/>
    <mergeCell ref="AT13:AV13"/>
    <mergeCell ref="B14:G14"/>
    <mergeCell ref="H14:J14"/>
    <mergeCell ref="K14:Q14"/>
    <mergeCell ref="AT14:AV14"/>
    <mergeCell ref="AW15:AY15"/>
    <mergeCell ref="B16:G16"/>
    <mergeCell ref="H16:J16"/>
    <mergeCell ref="K16:Q16"/>
    <mergeCell ref="AT16:AV16"/>
    <mergeCell ref="AW16:AY16"/>
    <mergeCell ref="B15:G15"/>
    <mergeCell ref="H15:J15"/>
    <mergeCell ref="K15:Q15"/>
    <mergeCell ref="AT15:AV15"/>
    <mergeCell ref="AW17:AY17"/>
    <mergeCell ref="B18:G18"/>
    <mergeCell ref="H18:J18"/>
    <mergeCell ref="K18:Q18"/>
    <mergeCell ref="AT18:AV18"/>
    <mergeCell ref="AW18:AY18"/>
    <mergeCell ref="B17:G17"/>
    <mergeCell ref="H17:J17"/>
    <mergeCell ref="K17:Q17"/>
    <mergeCell ref="AT17:AV17"/>
    <mergeCell ref="AW19:AY19"/>
    <mergeCell ref="B20:G20"/>
    <mergeCell ref="H20:J20"/>
    <mergeCell ref="K20:Q20"/>
    <mergeCell ref="AT20:AV20"/>
    <mergeCell ref="AW20:AY20"/>
    <mergeCell ref="B19:G19"/>
    <mergeCell ref="H19:J19"/>
    <mergeCell ref="K19:Q19"/>
    <mergeCell ref="AT19:AV19"/>
    <mergeCell ref="H23:J23"/>
    <mergeCell ref="K23:Q23"/>
    <mergeCell ref="AT23:AV23"/>
    <mergeCell ref="AW21:AY21"/>
    <mergeCell ref="B22:G22"/>
    <mergeCell ref="H22:J22"/>
    <mergeCell ref="K22:Q22"/>
    <mergeCell ref="AT22:AV22"/>
    <mergeCell ref="AW22:AY22"/>
    <mergeCell ref="B21:G21"/>
    <mergeCell ref="H21:J21"/>
    <mergeCell ref="K21:Q21"/>
    <mergeCell ref="AT21:AV21"/>
    <mergeCell ref="B30:AS30"/>
    <mergeCell ref="AT30:AZ30"/>
    <mergeCell ref="AW27:AY27"/>
    <mergeCell ref="B28:G28"/>
    <mergeCell ref="H28:J28"/>
    <mergeCell ref="K28:Q28"/>
    <mergeCell ref="AT28:AV28"/>
    <mergeCell ref="AW28:AY28"/>
    <mergeCell ref="B27:G27"/>
    <mergeCell ref="H27:J27"/>
    <mergeCell ref="AX2:BA2"/>
    <mergeCell ref="BA9:BA12"/>
    <mergeCell ref="B29:Q29"/>
    <mergeCell ref="AT29:AV29"/>
    <mergeCell ref="AW29:AY29"/>
    <mergeCell ref="K27:Q27"/>
    <mergeCell ref="AT27:AV27"/>
    <mergeCell ref="AW25:AY25"/>
    <mergeCell ref="B26:G26"/>
    <mergeCell ref="H26:J26"/>
    <mergeCell ref="AT26:AV26"/>
    <mergeCell ref="AW26:AY26"/>
    <mergeCell ref="B25:G25"/>
    <mergeCell ref="H25:J25"/>
    <mergeCell ref="K25:Q25"/>
    <mergeCell ref="AT25:AV25"/>
    <mergeCell ref="K26:Q26"/>
    <mergeCell ref="AW23:AY23"/>
    <mergeCell ref="B24:G24"/>
    <mergeCell ref="H24:J24"/>
    <mergeCell ref="K24:Q24"/>
    <mergeCell ref="AT24:AV24"/>
    <mergeCell ref="AW24:AY24"/>
    <mergeCell ref="B23:G23"/>
  </mergeCells>
  <phoneticPr fontId="5"/>
  <dataValidations count="2">
    <dataValidation type="list" allowBlank="1" showInputMessage="1" showErrorMessage="1" sqref="K7:X7">
      <formula1>$CA$2:$CA$8</formula1>
    </dataValidation>
    <dataValidation type="list" allowBlank="1" showInputMessage="1" showErrorMessage="1" sqref="H13:J28">
      <formula1>$BJ$40:$BJ$44</formula1>
    </dataValidation>
  </dataValidations>
  <printOptions horizontalCentered="1"/>
  <pageMargins left="0.39370078740157483" right="0.39370078740157483" top="0.55000000000000004" bottom="0.19685039370078741" header="0.39370078740157483" footer="0.39370078740157483"/>
  <pageSetup paperSize="9" scale="55" orientation="portrait"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pageSetUpPr fitToPage="1"/>
  </sheetPr>
  <dimension ref="B2:BR53"/>
  <sheetViews>
    <sheetView showGridLines="0" view="pageBreakPreview" zoomScale="80" zoomScaleNormal="75" zoomScaleSheetLayoutView="80" workbookViewId="0">
      <selection activeCell="K6" sqref="K6:X6"/>
    </sheetView>
  </sheetViews>
  <sheetFormatPr defaultColWidth="9" defaultRowHeight="21" customHeight="1" x14ac:dyDescent="0.2"/>
  <cols>
    <col min="1" max="1" width="1.21875" style="1" customWidth="1"/>
    <col min="2" max="5" width="2.6640625" style="3" customWidth="1"/>
    <col min="6" max="6" width="2.6640625" style="1" customWidth="1"/>
    <col min="7" max="7" width="6.77734375" style="1" customWidth="1"/>
    <col min="8" max="8" width="4.33203125" style="1" customWidth="1"/>
    <col min="9" max="9" width="4.44140625" style="1" customWidth="1"/>
    <col min="10" max="10" width="3.6640625" style="1" customWidth="1"/>
    <col min="11" max="15" width="2.109375" style="1" customWidth="1"/>
    <col min="16" max="17" width="2.6640625" style="1" customWidth="1"/>
    <col min="18" max="45" width="2.77734375" style="1" customWidth="1"/>
    <col min="46" max="50" width="3.33203125" style="1" customWidth="1"/>
    <col min="51" max="51" width="4.109375" style="1" customWidth="1"/>
    <col min="52" max="52" width="8.88671875" style="1" customWidth="1"/>
    <col min="53" max="53" width="21.88671875" style="1" customWidth="1"/>
    <col min="54" max="67" width="2.6640625" style="1" customWidth="1"/>
    <col min="68" max="68" width="10.44140625" style="18" customWidth="1"/>
    <col min="69" max="16384" width="9" style="1"/>
  </cols>
  <sheetData>
    <row r="2" spans="2:70" ht="17.25" customHeight="1" x14ac:dyDescent="0.2">
      <c r="AP2" s="1" t="s">
        <v>868</v>
      </c>
      <c r="BP2" s="259" t="s">
        <v>415</v>
      </c>
      <c r="BQ2" s="259"/>
      <c r="BR2" s="259"/>
    </row>
    <row r="3" spans="2:70" ht="21" customHeight="1" x14ac:dyDescent="0.2">
      <c r="B3" s="2080" t="s">
        <v>47</v>
      </c>
      <c r="C3" s="2080"/>
      <c r="D3" s="2080"/>
      <c r="E3" s="2080"/>
      <c r="F3" s="2080"/>
      <c r="G3" s="2080"/>
      <c r="H3" s="2080"/>
      <c r="I3" s="2080"/>
      <c r="J3" s="2080"/>
      <c r="K3" s="2080"/>
      <c r="L3" s="2080"/>
      <c r="M3" s="2080"/>
      <c r="N3" s="2080"/>
      <c r="O3" s="2080"/>
      <c r="P3" s="2080"/>
      <c r="Q3" s="2080"/>
      <c r="R3" s="2080"/>
      <c r="S3" s="2080"/>
      <c r="T3" s="2080"/>
      <c r="U3" s="2080"/>
      <c r="V3" s="2080"/>
      <c r="W3" s="2080"/>
      <c r="X3" s="2080"/>
      <c r="Y3" s="2080"/>
      <c r="Z3" s="2080"/>
      <c r="AA3" s="2080"/>
      <c r="AB3" s="2080"/>
      <c r="AC3" s="2080"/>
      <c r="AD3" s="2080"/>
      <c r="AE3" s="2080"/>
      <c r="AF3" s="2080"/>
      <c r="AG3" s="2080"/>
      <c r="AH3" s="2080"/>
      <c r="AI3" s="2080"/>
      <c r="AJ3" s="2080"/>
      <c r="AK3" s="2080"/>
      <c r="AL3" s="2080"/>
      <c r="AM3" s="2080"/>
      <c r="AN3" s="2080"/>
      <c r="AO3" s="2080"/>
      <c r="AP3" s="2080"/>
      <c r="AQ3" s="2080"/>
      <c r="AR3" s="2080"/>
      <c r="AS3" s="2080"/>
      <c r="AT3" s="2080"/>
      <c r="AU3" s="2080"/>
      <c r="AV3" s="2080"/>
      <c r="BP3" s="1" t="s">
        <v>410</v>
      </c>
    </row>
    <row r="4" spans="2:70" ht="24.75" customHeight="1" x14ac:dyDescent="0.2">
      <c r="B4" s="2081" t="s">
        <v>38</v>
      </c>
      <c r="C4" s="2081"/>
      <c r="D4" s="2081"/>
      <c r="E4" s="2081"/>
      <c r="F4" s="2081"/>
      <c r="G4" s="2081"/>
      <c r="H4" s="2081"/>
      <c r="I4" s="2081"/>
      <c r="J4" s="2081"/>
      <c r="K4" s="2081"/>
      <c r="L4" s="2081"/>
      <c r="M4" s="2081"/>
      <c r="N4" s="2081"/>
      <c r="O4" s="2081"/>
      <c r="P4" s="2081"/>
      <c r="Q4" s="2081"/>
      <c r="R4" s="2081"/>
      <c r="S4" s="2081"/>
      <c r="T4" s="2081"/>
      <c r="U4" s="2081"/>
      <c r="V4" s="2081"/>
      <c r="W4" s="2081"/>
      <c r="X4" s="2081"/>
      <c r="Y4" s="2081"/>
      <c r="Z4" s="2081"/>
      <c r="AA4" s="2081"/>
      <c r="AB4" s="2081"/>
      <c r="AC4" s="2081"/>
      <c r="AD4" s="2081"/>
      <c r="AE4" s="2081"/>
      <c r="AF4" s="2081"/>
      <c r="AG4" s="2081"/>
      <c r="AH4" s="2081"/>
      <c r="AI4" s="2081"/>
      <c r="AJ4" s="2081"/>
      <c r="AK4" s="2081"/>
      <c r="AL4" s="2081"/>
      <c r="AM4" s="2081"/>
      <c r="AN4" s="2081"/>
      <c r="AO4" s="2081"/>
      <c r="AP4" s="2081"/>
      <c r="AQ4" s="2081"/>
      <c r="AR4" s="2081"/>
      <c r="AS4" s="2081"/>
      <c r="AT4" s="2081"/>
      <c r="AU4" s="2081"/>
      <c r="AV4" s="2081"/>
      <c r="AW4" s="2081"/>
      <c r="AX4" s="2081"/>
      <c r="AY4" s="2081"/>
      <c r="AZ4" s="2081"/>
      <c r="BP4" s="1" t="s">
        <v>421</v>
      </c>
    </row>
    <row r="5" spans="2:70" ht="13.5" customHeight="1" thickBot="1" x14ac:dyDescent="0.25">
      <c r="B5" s="2"/>
      <c r="C5" s="2"/>
      <c r="D5" s="2"/>
      <c r="E5" s="2"/>
      <c r="F5" s="2"/>
      <c r="G5" s="2"/>
      <c r="H5" s="2"/>
      <c r="I5" s="2"/>
      <c r="J5" s="2"/>
      <c r="K5" s="2"/>
      <c r="L5" s="2"/>
      <c r="M5" s="2"/>
      <c r="N5" s="2"/>
      <c r="O5" s="2"/>
      <c r="P5" s="2"/>
      <c r="Q5" s="2"/>
      <c r="R5" s="2"/>
      <c r="S5" s="2"/>
      <c r="T5" s="2"/>
      <c r="U5" s="2"/>
      <c r="V5" s="2"/>
      <c r="W5" s="2"/>
      <c r="X5" s="2"/>
      <c r="Y5" s="2"/>
      <c r="Z5" s="2"/>
      <c r="AA5" s="2"/>
      <c r="AB5" s="2"/>
      <c r="AC5" s="2"/>
      <c r="AD5" s="2"/>
      <c r="AE5" s="2"/>
      <c r="AF5" s="2"/>
      <c r="AG5" s="2"/>
      <c r="AH5" s="2"/>
      <c r="AI5" s="2"/>
      <c r="AJ5" s="2"/>
      <c r="AK5" s="2"/>
      <c r="AL5" s="2"/>
      <c r="AM5" s="2"/>
      <c r="AN5" s="2"/>
      <c r="AO5" s="2"/>
      <c r="AP5" s="2"/>
      <c r="AQ5" s="2"/>
      <c r="AR5" s="2"/>
      <c r="AS5" s="2"/>
      <c r="AT5" s="2"/>
      <c r="AU5" s="2"/>
      <c r="AV5" s="2"/>
      <c r="AW5" s="2"/>
      <c r="AX5" s="2"/>
      <c r="AY5" s="2"/>
      <c r="AZ5" s="2"/>
      <c r="BP5" s="1" t="s">
        <v>428</v>
      </c>
    </row>
    <row r="6" spans="2:70" ht="21" customHeight="1" x14ac:dyDescent="0.2">
      <c r="B6" s="2082" t="s">
        <v>288</v>
      </c>
      <c r="C6" s="2083"/>
      <c r="D6" s="2083"/>
      <c r="E6" s="2083"/>
      <c r="F6" s="2083"/>
      <c r="G6" s="2083"/>
      <c r="H6" s="2083"/>
      <c r="I6" s="2083"/>
      <c r="J6" s="2084"/>
      <c r="K6" s="2085"/>
      <c r="L6" s="2086"/>
      <c r="M6" s="2086"/>
      <c r="N6" s="2086"/>
      <c r="O6" s="2086"/>
      <c r="P6" s="2086"/>
      <c r="Q6" s="2086"/>
      <c r="R6" s="2086"/>
      <c r="S6" s="2086"/>
      <c r="T6" s="2086"/>
      <c r="U6" s="2086"/>
      <c r="V6" s="2086"/>
      <c r="W6" s="2086"/>
      <c r="X6" s="2087"/>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P6" s="1" t="s">
        <v>333</v>
      </c>
    </row>
    <row r="7" spans="2:70" ht="21" customHeight="1" thickBot="1" x14ac:dyDescent="0.25">
      <c r="B7" s="2088" t="s">
        <v>290</v>
      </c>
      <c r="C7" s="2089"/>
      <c r="D7" s="2089"/>
      <c r="E7" s="2089"/>
      <c r="F7" s="2089"/>
      <c r="G7" s="2089"/>
      <c r="H7" s="2089"/>
      <c r="I7" s="2089"/>
      <c r="J7" s="2090"/>
      <c r="K7" s="1243" t="s">
        <v>415</v>
      </c>
      <c r="L7" s="1244"/>
      <c r="M7" s="1244"/>
      <c r="N7" s="1244"/>
      <c r="O7" s="1244"/>
      <c r="P7" s="1244"/>
      <c r="Q7" s="1244"/>
      <c r="R7" s="1244"/>
      <c r="S7" s="1244"/>
      <c r="T7" s="1244"/>
      <c r="U7" s="1244"/>
      <c r="V7" s="1244"/>
      <c r="W7" s="1244"/>
      <c r="X7" s="1245"/>
      <c r="Y7" s="2"/>
      <c r="Z7" s="2"/>
      <c r="AA7" s="2"/>
      <c r="AB7" s="2"/>
      <c r="AC7" s="2"/>
      <c r="AD7" s="2"/>
      <c r="AE7" s="2"/>
      <c r="AF7" s="2"/>
      <c r="AG7" s="2"/>
      <c r="AH7" s="2"/>
      <c r="AI7" s="2"/>
      <c r="AJ7" s="2"/>
      <c r="AK7" s="2"/>
      <c r="AL7" s="2"/>
      <c r="AM7" s="2"/>
      <c r="AN7" s="2"/>
      <c r="AO7" s="2"/>
      <c r="AP7" s="2"/>
      <c r="AQ7" s="2"/>
      <c r="AR7" s="2"/>
      <c r="AS7" s="2"/>
      <c r="AT7" s="2"/>
      <c r="AU7" s="2"/>
      <c r="AV7" s="2"/>
      <c r="AW7" s="2"/>
      <c r="AX7" s="2"/>
      <c r="AY7" s="2"/>
      <c r="AZ7" s="2"/>
      <c r="BP7" s="1" t="s">
        <v>307</v>
      </c>
    </row>
    <row r="8" spans="2:70" ht="21" customHeight="1" thickBot="1" x14ac:dyDescent="0.25">
      <c r="B8" s="2"/>
      <c r="C8" s="2"/>
      <c r="D8" s="2"/>
      <c r="E8" s="2"/>
      <c r="F8" s="2"/>
      <c r="G8" s="2"/>
      <c r="H8" s="2"/>
      <c r="I8" s="2"/>
      <c r="J8" s="2"/>
      <c r="K8" s="2"/>
      <c r="L8" s="2"/>
      <c r="M8" s="2"/>
      <c r="N8" s="2"/>
      <c r="O8" s="2"/>
      <c r="P8" s="2"/>
      <c r="Q8" s="2"/>
      <c r="R8" s="2"/>
      <c r="S8" s="2"/>
      <c r="T8" s="2"/>
      <c r="U8" s="2"/>
      <c r="V8" s="2"/>
      <c r="W8" s="2"/>
      <c r="X8" s="2"/>
      <c r="Y8" s="2"/>
      <c r="Z8" s="2"/>
      <c r="AA8" s="2"/>
      <c r="AB8" s="2"/>
      <c r="AC8" s="2"/>
      <c r="AD8" s="2"/>
      <c r="AE8" s="2"/>
      <c r="AF8" s="2"/>
      <c r="AG8" s="2"/>
      <c r="AH8" s="2"/>
      <c r="AI8" s="2"/>
      <c r="AJ8" s="2"/>
      <c r="AK8" s="2"/>
      <c r="AL8" s="2"/>
      <c r="AM8" s="2"/>
      <c r="AN8" s="2"/>
      <c r="AO8" s="2"/>
      <c r="AP8" s="2"/>
      <c r="AQ8" s="2"/>
      <c r="AR8" s="2"/>
      <c r="AS8" s="2"/>
      <c r="AT8" s="2"/>
      <c r="AU8" s="2"/>
      <c r="AV8" s="2"/>
      <c r="AW8" s="2"/>
      <c r="AX8" s="2"/>
      <c r="AY8" s="2"/>
      <c r="AZ8" s="2"/>
      <c r="BP8" s="1" t="s">
        <v>294</v>
      </c>
    </row>
    <row r="9" spans="2:70" ht="21" customHeight="1" x14ac:dyDescent="0.2">
      <c r="B9" s="2051" t="s">
        <v>39</v>
      </c>
      <c r="C9" s="2052"/>
      <c r="D9" s="2052"/>
      <c r="E9" s="2052"/>
      <c r="F9" s="2052"/>
      <c r="G9" s="2052"/>
      <c r="H9" s="2057" t="s">
        <v>40</v>
      </c>
      <c r="I9" s="2057"/>
      <c r="J9" s="2057"/>
      <c r="K9" s="2060" t="s">
        <v>285</v>
      </c>
      <c r="L9" s="2061"/>
      <c r="M9" s="2061"/>
      <c r="N9" s="2061"/>
      <c r="O9" s="2061"/>
      <c r="P9" s="4"/>
      <c r="Q9" s="5"/>
      <c r="R9" s="2051" t="s">
        <v>55</v>
      </c>
      <c r="S9" s="2052"/>
      <c r="T9" s="2052"/>
      <c r="U9" s="2052"/>
      <c r="V9" s="2052"/>
      <c r="W9" s="2052"/>
      <c r="X9" s="2079"/>
      <c r="Y9" s="2051" t="s">
        <v>56</v>
      </c>
      <c r="Z9" s="2052"/>
      <c r="AA9" s="2052"/>
      <c r="AB9" s="2052"/>
      <c r="AC9" s="2052"/>
      <c r="AD9" s="2052"/>
      <c r="AE9" s="2079"/>
      <c r="AF9" s="2051" t="s">
        <v>57</v>
      </c>
      <c r="AG9" s="2052"/>
      <c r="AH9" s="2052"/>
      <c r="AI9" s="2052"/>
      <c r="AJ9" s="2052"/>
      <c r="AK9" s="2052"/>
      <c r="AL9" s="2079"/>
      <c r="AM9" s="2091" t="s">
        <v>58</v>
      </c>
      <c r="AN9" s="2052"/>
      <c r="AO9" s="2052"/>
      <c r="AP9" s="2052"/>
      <c r="AQ9" s="2052"/>
      <c r="AR9" s="2052"/>
      <c r="AS9" s="2079"/>
      <c r="AT9" s="2066" t="s">
        <v>41</v>
      </c>
      <c r="AU9" s="2067"/>
      <c r="AV9" s="2068"/>
      <c r="AW9" s="2057" t="s">
        <v>42</v>
      </c>
      <c r="AX9" s="2057"/>
      <c r="AY9" s="2057"/>
      <c r="AZ9" s="2154" t="s">
        <v>43</v>
      </c>
      <c r="BA9" s="2148" t="s">
        <v>448</v>
      </c>
      <c r="BP9" s="1" t="s">
        <v>293</v>
      </c>
    </row>
    <row r="10" spans="2:70" ht="21" customHeight="1" x14ac:dyDescent="0.2">
      <c r="B10" s="2053"/>
      <c r="C10" s="2054"/>
      <c r="D10" s="2054"/>
      <c r="E10" s="2054"/>
      <c r="F10" s="2054"/>
      <c r="G10" s="2054"/>
      <c r="H10" s="2058"/>
      <c r="I10" s="2058"/>
      <c r="J10" s="2058"/>
      <c r="K10" s="2062"/>
      <c r="L10" s="2063"/>
      <c r="M10" s="2063"/>
      <c r="N10" s="2063"/>
      <c r="O10" s="2063"/>
      <c r="P10" s="2146" t="s">
        <v>59</v>
      </c>
      <c r="Q10" s="2147"/>
      <c r="R10" s="244">
        <v>1</v>
      </c>
      <c r="S10" s="242">
        <v>2</v>
      </c>
      <c r="T10" s="242">
        <v>3</v>
      </c>
      <c r="U10" s="242">
        <v>4</v>
      </c>
      <c r="V10" s="242">
        <v>5</v>
      </c>
      <c r="W10" s="242">
        <v>6</v>
      </c>
      <c r="X10" s="243">
        <v>7</v>
      </c>
      <c r="Y10" s="241">
        <v>8</v>
      </c>
      <c r="Z10" s="242">
        <v>9</v>
      </c>
      <c r="AA10" s="242">
        <v>10</v>
      </c>
      <c r="AB10" s="242">
        <v>11</v>
      </c>
      <c r="AC10" s="242">
        <v>12</v>
      </c>
      <c r="AD10" s="242">
        <v>13</v>
      </c>
      <c r="AE10" s="243">
        <v>14</v>
      </c>
      <c r="AF10" s="241">
        <v>15</v>
      </c>
      <c r="AG10" s="242">
        <v>16</v>
      </c>
      <c r="AH10" s="242">
        <v>17</v>
      </c>
      <c r="AI10" s="242">
        <v>18</v>
      </c>
      <c r="AJ10" s="242">
        <v>19</v>
      </c>
      <c r="AK10" s="242">
        <v>20</v>
      </c>
      <c r="AL10" s="243">
        <v>21</v>
      </c>
      <c r="AM10" s="244">
        <v>22</v>
      </c>
      <c r="AN10" s="242">
        <v>23</v>
      </c>
      <c r="AO10" s="242">
        <v>24</v>
      </c>
      <c r="AP10" s="242">
        <v>25</v>
      </c>
      <c r="AQ10" s="242">
        <v>26</v>
      </c>
      <c r="AR10" s="242">
        <v>27</v>
      </c>
      <c r="AS10" s="243">
        <v>28</v>
      </c>
      <c r="AT10" s="2069"/>
      <c r="AU10" s="2070"/>
      <c r="AV10" s="2071"/>
      <c r="AW10" s="2058"/>
      <c r="AX10" s="2058"/>
      <c r="AY10" s="2058"/>
      <c r="AZ10" s="2155"/>
      <c r="BA10" s="2149"/>
      <c r="BP10" s="1" t="s">
        <v>308</v>
      </c>
    </row>
    <row r="11" spans="2:70" ht="21" customHeight="1" thickBot="1" x14ac:dyDescent="0.25">
      <c r="B11" s="2053"/>
      <c r="C11" s="2054"/>
      <c r="D11" s="2054"/>
      <c r="E11" s="2054"/>
      <c r="F11" s="2054"/>
      <c r="G11" s="2054"/>
      <c r="H11" s="2058"/>
      <c r="I11" s="2058"/>
      <c r="J11" s="2058"/>
      <c r="K11" s="2062"/>
      <c r="L11" s="2063"/>
      <c r="M11" s="2063"/>
      <c r="N11" s="2063"/>
      <c r="O11" s="2063"/>
      <c r="P11" s="2146" t="s">
        <v>60</v>
      </c>
      <c r="Q11" s="2147"/>
      <c r="R11" s="222"/>
      <c r="S11" s="223"/>
      <c r="T11" s="223"/>
      <c r="U11" s="223"/>
      <c r="V11" s="223"/>
      <c r="W11" s="223"/>
      <c r="X11" s="224"/>
      <c r="Y11" s="222"/>
      <c r="Z11" s="223"/>
      <c r="AA11" s="223"/>
      <c r="AB11" s="223"/>
      <c r="AC11" s="223"/>
      <c r="AD11" s="223"/>
      <c r="AE11" s="224"/>
      <c r="AF11" s="222"/>
      <c r="AG11" s="223"/>
      <c r="AH11" s="223"/>
      <c r="AI11" s="223"/>
      <c r="AJ11" s="223"/>
      <c r="AK11" s="223"/>
      <c r="AL11" s="225"/>
      <c r="AM11" s="222"/>
      <c r="AN11" s="223"/>
      <c r="AO11" s="223"/>
      <c r="AP11" s="223"/>
      <c r="AQ11" s="223"/>
      <c r="AR11" s="223"/>
      <c r="AS11" s="224"/>
      <c r="AT11" s="2069"/>
      <c r="AU11" s="2070"/>
      <c r="AV11" s="2071"/>
      <c r="AW11" s="2058"/>
      <c r="AX11" s="2058"/>
      <c r="AY11" s="2058"/>
      <c r="AZ11" s="2155"/>
      <c r="BA11" s="2149"/>
      <c r="BP11" s="1" t="s">
        <v>309</v>
      </c>
    </row>
    <row r="12" spans="2:70" ht="21" customHeight="1" thickBot="1" x14ac:dyDescent="0.25">
      <c r="B12" s="2055"/>
      <c r="C12" s="2056"/>
      <c r="D12" s="2056"/>
      <c r="E12" s="2056"/>
      <c r="F12" s="2056"/>
      <c r="G12" s="2056"/>
      <c r="H12" s="2059"/>
      <c r="I12" s="2059"/>
      <c r="J12" s="2059"/>
      <c r="K12" s="2064"/>
      <c r="L12" s="2065"/>
      <c r="M12" s="2065"/>
      <c r="N12" s="2065"/>
      <c r="O12" s="2065"/>
      <c r="P12" s="2158" t="s">
        <v>61</v>
      </c>
      <c r="Q12" s="2159"/>
      <c r="R12" s="226"/>
      <c r="S12" s="227"/>
      <c r="T12" s="227"/>
      <c r="U12" s="227"/>
      <c r="V12" s="227"/>
      <c r="W12" s="227"/>
      <c r="X12" s="228"/>
      <c r="Y12" s="226"/>
      <c r="Z12" s="227"/>
      <c r="AA12" s="227"/>
      <c r="AB12" s="227"/>
      <c r="AC12" s="227"/>
      <c r="AD12" s="227"/>
      <c r="AE12" s="228"/>
      <c r="AF12" s="226"/>
      <c r="AG12" s="227"/>
      <c r="AH12" s="227"/>
      <c r="AI12" s="227"/>
      <c r="AJ12" s="227"/>
      <c r="AK12" s="227"/>
      <c r="AL12" s="228"/>
      <c r="AM12" s="226"/>
      <c r="AN12" s="227"/>
      <c r="AO12" s="227"/>
      <c r="AP12" s="227"/>
      <c r="AQ12" s="227"/>
      <c r="AR12" s="227"/>
      <c r="AS12" s="228"/>
      <c r="AT12" s="2072"/>
      <c r="AU12" s="2073"/>
      <c r="AV12" s="2074"/>
      <c r="AW12" s="2059"/>
      <c r="AX12" s="2059"/>
      <c r="AY12" s="2059"/>
      <c r="AZ12" s="2156"/>
      <c r="BA12" s="2150"/>
      <c r="BP12" s="1" t="s">
        <v>310</v>
      </c>
    </row>
    <row r="13" spans="2:70" ht="21" customHeight="1" x14ac:dyDescent="0.2">
      <c r="B13" s="2042" t="s">
        <v>45</v>
      </c>
      <c r="C13" s="2043"/>
      <c r="D13" s="2043"/>
      <c r="E13" s="2043"/>
      <c r="F13" s="2043"/>
      <c r="G13" s="2043"/>
      <c r="H13" s="2011"/>
      <c r="I13" s="2011"/>
      <c r="J13" s="2011"/>
      <c r="K13" s="2044"/>
      <c r="L13" s="2045"/>
      <c r="M13" s="2045"/>
      <c r="N13" s="2045"/>
      <c r="O13" s="2045"/>
      <c r="P13" s="2045"/>
      <c r="Q13" s="2046"/>
      <c r="R13" s="233"/>
      <c r="S13" s="234"/>
      <c r="T13" s="234"/>
      <c r="U13" s="234"/>
      <c r="V13" s="234"/>
      <c r="W13" s="234"/>
      <c r="X13" s="235"/>
      <c r="Y13" s="233"/>
      <c r="Z13" s="234"/>
      <c r="AA13" s="234"/>
      <c r="AB13" s="234"/>
      <c r="AC13" s="234"/>
      <c r="AD13" s="234"/>
      <c r="AE13" s="235"/>
      <c r="AF13" s="233"/>
      <c r="AG13" s="234"/>
      <c r="AH13" s="234"/>
      <c r="AI13" s="234"/>
      <c r="AJ13" s="234"/>
      <c r="AK13" s="234"/>
      <c r="AL13" s="235"/>
      <c r="AM13" s="236"/>
      <c r="AN13" s="234"/>
      <c r="AO13" s="234"/>
      <c r="AP13" s="234"/>
      <c r="AQ13" s="234"/>
      <c r="AR13" s="234"/>
      <c r="AS13" s="235"/>
      <c r="AT13" s="2099">
        <f t="shared" ref="AT13:AT28" si="0">SUM(R13:AS13)</f>
        <v>0</v>
      </c>
      <c r="AU13" s="2099"/>
      <c r="AV13" s="2100"/>
      <c r="AW13" s="2132">
        <f>AT13/4</f>
        <v>0</v>
      </c>
      <c r="AX13" s="2133"/>
      <c r="AY13" s="2134"/>
      <c r="AZ13" s="789" t="e">
        <f>ROUNDDOWN(AW13/AT35,1)</f>
        <v>#DIV/0!</v>
      </c>
      <c r="BA13" s="257"/>
      <c r="BP13" s="1" t="s">
        <v>311</v>
      </c>
    </row>
    <row r="14" spans="2:70" ht="21" customHeight="1" thickBot="1" x14ac:dyDescent="0.25">
      <c r="B14" s="2160" t="s">
        <v>48</v>
      </c>
      <c r="C14" s="2161"/>
      <c r="D14" s="2161"/>
      <c r="E14" s="2161"/>
      <c r="F14" s="2161"/>
      <c r="G14" s="2161"/>
      <c r="H14" s="2157"/>
      <c r="I14" s="2157"/>
      <c r="J14" s="2157"/>
      <c r="K14" s="2115"/>
      <c r="L14" s="2116"/>
      <c r="M14" s="2116"/>
      <c r="N14" s="2116"/>
      <c r="O14" s="2116"/>
      <c r="P14" s="2116"/>
      <c r="Q14" s="2119"/>
      <c r="R14" s="250"/>
      <c r="S14" s="251"/>
      <c r="T14" s="251"/>
      <c r="U14" s="251"/>
      <c r="V14" s="251"/>
      <c r="W14" s="252"/>
      <c r="X14" s="225"/>
      <c r="Y14" s="250"/>
      <c r="Z14" s="252"/>
      <c r="AA14" s="252"/>
      <c r="AB14" s="252"/>
      <c r="AC14" s="252"/>
      <c r="AD14" s="252"/>
      <c r="AE14" s="225"/>
      <c r="AF14" s="250"/>
      <c r="AG14" s="252"/>
      <c r="AH14" s="252"/>
      <c r="AI14" s="252"/>
      <c r="AJ14" s="252"/>
      <c r="AK14" s="252"/>
      <c r="AL14" s="225"/>
      <c r="AM14" s="253"/>
      <c r="AN14" s="252"/>
      <c r="AO14" s="252"/>
      <c r="AP14" s="252"/>
      <c r="AQ14" s="252"/>
      <c r="AR14" s="252"/>
      <c r="AS14" s="225"/>
      <c r="AT14" s="2095">
        <f t="shared" si="0"/>
        <v>0</v>
      </c>
      <c r="AU14" s="2095"/>
      <c r="AV14" s="2096"/>
      <c r="AW14" s="2151">
        <f t="shared" ref="AW14:AW28" si="1">AT14/4</f>
        <v>0</v>
      </c>
      <c r="AX14" s="2152"/>
      <c r="AY14" s="2153"/>
      <c r="AZ14" s="790" t="e">
        <f>ROUNDDOWN(AW14/AT35,1)</f>
        <v>#DIV/0!</v>
      </c>
      <c r="BA14" s="256"/>
      <c r="BP14" s="1" t="s">
        <v>312</v>
      </c>
    </row>
    <row r="15" spans="2:70" ht="21" customHeight="1" x14ac:dyDescent="0.2">
      <c r="B15" s="2026"/>
      <c r="C15" s="2027"/>
      <c r="D15" s="2027"/>
      <c r="E15" s="2027"/>
      <c r="F15" s="2027"/>
      <c r="G15" s="2027"/>
      <c r="H15" s="2011"/>
      <c r="I15" s="2011"/>
      <c r="J15" s="2011"/>
      <c r="K15" s="2030"/>
      <c r="L15" s="2031"/>
      <c r="M15" s="2031"/>
      <c r="N15" s="2031"/>
      <c r="O15" s="2031"/>
      <c r="P15" s="2031"/>
      <c r="Q15" s="2032"/>
      <c r="R15" s="237"/>
      <c r="S15" s="238"/>
      <c r="T15" s="238"/>
      <c r="U15" s="238"/>
      <c r="V15" s="238"/>
      <c r="W15" s="238"/>
      <c r="X15" s="239"/>
      <c r="Y15" s="237"/>
      <c r="Z15" s="238"/>
      <c r="AA15" s="238"/>
      <c r="AB15" s="238"/>
      <c r="AC15" s="238"/>
      <c r="AD15" s="238"/>
      <c r="AE15" s="239"/>
      <c r="AF15" s="237"/>
      <c r="AG15" s="238"/>
      <c r="AH15" s="238"/>
      <c r="AI15" s="238"/>
      <c r="AJ15" s="238"/>
      <c r="AK15" s="238"/>
      <c r="AL15" s="239"/>
      <c r="AM15" s="240"/>
      <c r="AN15" s="238"/>
      <c r="AO15" s="238"/>
      <c r="AP15" s="238"/>
      <c r="AQ15" s="238"/>
      <c r="AR15" s="238"/>
      <c r="AS15" s="239"/>
      <c r="AT15" s="2124">
        <f t="shared" si="0"/>
        <v>0</v>
      </c>
      <c r="AU15" s="2124"/>
      <c r="AV15" s="2125"/>
      <c r="AW15" s="2132">
        <f t="shared" si="1"/>
        <v>0</v>
      </c>
      <c r="AX15" s="2133"/>
      <c r="AY15" s="2134"/>
      <c r="AZ15" s="791" t="e">
        <f>ROUNDDOWN(AW15/AT35,1)</f>
        <v>#DIV/0!</v>
      </c>
      <c r="BA15" s="254"/>
      <c r="BP15" s="1" t="s">
        <v>794</v>
      </c>
    </row>
    <row r="16" spans="2:70" ht="21" customHeight="1" x14ac:dyDescent="0.2">
      <c r="B16" s="2026"/>
      <c r="C16" s="2027"/>
      <c r="D16" s="2027"/>
      <c r="E16" s="2027"/>
      <c r="F16" s="2027"/>
      <c r="G16" s="2027"/>
      <c r="H16" s="2011"/>
      <c r="I16" s="2011"/>
      <c r="J16" s="2011"/>
      <c r="K16" s="2012"/>
      <c r="L16" s="2024"/>
      <c r="M16" s="2024"/>
      <c r="N16" s="2024"/>
      <c r="O16" s="2024"/>
      <c r="P16" s="2024"/>
      <c r="Q16" s="2025"/>
      <c r="R16" s="241"/>
      <c r="S16" s="238"/>
      <c r="T16" s="238"/>
      <c r="U16" s="238"/>
      <c r="V16" s="238"/>
      <c r="W16" s="242"/>
      <c r="X16" s="243"/>
      <c r="Y16" s="241"/>
      <c r="Z16" s="242"/>
      <c r="AA16" s="242"/>
      <c r="AB16" s="242"/>
      <c r="AC16" s="242"/>
      <c r="AD16" s="242"/>
      <c r="AE16" s="243"/>
      <c r="AF16" s="241"/>
      <c r="AG16" s="242"/>
      <c r="AH16" s="242"/>
      <c r="AI16" s="242"/>
      <c r="AJ16" s="242"/>
      <c r="AK16" s="242"/>
      <c r="AL16" s="243"/>
      <c r="AM16" s="244"/>
      <c r="AN16" s="242"/>
      <c r="AO16" s="242"/>
      <c r="AP16" s="242"/>
      <c r="AQ16" s="242"/>
      <c r="AR16" s="242"/>
      <c r="AS16" s="243"/>
      <c r="AT16" s="2111">
        <f t="shared" si="0"/>
        <v>0</v>
      </c>
      <c r="AU16" s="2111"/>
      <c r="AV16" s="2112"/>
      <c r="AW16" s="2138">
        <f t="shared" si="1"/>
        <v>0</v>
      </c>
      <c r="AX16" s="2139"/>
      <c r="AY16" s="2140"/>
      <c r="AZ16" s="791" t="e">
        <f>ROUNDDOWN(AW16/AT35,1)</f>
        <v>#DIV/0!</v>
      </c>
      <c r="BA16" s="255"/>
      <c r="BP16" s="1" t="s">
        <v>589</v>
      </c>
    </row>
    <row r="17" spans="2:68" ht="21" customHeight="1" x14ac:dyDescent="0.2">
      <c r="B17" s="2026"/>
      <c r="C17" s="2027"/>
      <c r="D17" s="2027"/>
      <c r="E17" s="2027"/>
      <c r="F17" s="2027"/>
      <c r="G17" s="2027"/>
      <c r="H17" s="2011"/>
      <c r="I17" s="2011"/>
      <c r="J17" s="2011"/>
      <c r="K17" s="2012"/>
      <c r="L17" s="2024"/>
      <c r="M17" s="2024"/>
      <c r="N17" s="2024"/>
      <c r="O17" s="2024"/>
      <c r="P17" s="2024"/>
      <c r="Q17" s="2025"/>
      <c r="R17" s="241"/>
      <c r="S17" s="238"/>
      <c r="T17" s="238"/>
      <c r="U17" s="238"/>
      <c r="V17" s="238"/>
      <c r="W17" s="238"/>
      <c r="X17" s="243"/>
      <c r="Y17" s="241"/>
      <c r="Z17" s="242"/>
      <c r="AA17" s="242"/>
      <c r="AB17" s="242"/>
      <c r="AC17" s="242"/>
      <c r="AD17" s="242"/>
      <c r="AE17" s="243"/>
      <c r="AF17" s="241"/>
      <c r="AG17" s="242"/>
      <c r="AH17" s="242"/>
      <c r="AI17" s="242"/>
      <c r="AJ17" s="242"/>
      <c r="AK17" s="242"/>
      <c r="AL17" s="243"/>
      <c r="AM17" s="244"/>
      <c r="AN17" s="242"/>
      <c r="AO17" s="242"/>
      <c r="AP17" s="242"/>
      <c r="AQ17" s="242"/>
      <c r="AR17" s="242"/>
      <c r="AS17" s="243"/>
      <c r="AT17" s="2111">
        <f t="shared" si="0"/>
        <v>0</v>
      </c>
      <c r="AU17" s="2111"/>
      <c r="AV17" s="2112"/>
      <c r="AW17" s="2138">
        <f t="shared" si="1"/>
        <v>0</v>
      </c>
      <c r="AX17" s="2139"/>
      <c r="AY17" s="2140"/>
      <c r="AZ17" s="791" t="e">
        <f>ROUNDDOWN(AW17/AT35,1)</f>
        <v>#DIV/0!</v>
      </c>
      <c r="BA17" s="255"/>
    </row>
    <row r="18" spans="2:68" ht="21" customHeight="1" x14ac:dyDescent="0.2">
      <c r="B18" s="2026"/>
      <c r="C18" s="2027"/>
      <c r="D18" s="2027"/>
      <c r="E18" s="2027"/>
      <c r="F18" s="2027"/>
      <c r="G18" s="2027"/>
      <c r="H18" s="2011"/>
      <c r="I18" s="2011"/>
      <c r="J18" s="2011"/>
      <c r="K18" s="2012"/>
      <c r="L18" s="2024"/>
      <c r="M18" s="2024"/>
      <c r="N18" s="2024"/>
      <c r="O18" s="2024"/>
      <c r="P18" s="2024"/>
      <c r="Q18" s="2025"/>
      <c r="R18" s="241"/>
      <c r="S18" s="242"/>
      <c r="T18" s="242"/>
      <c r="U18" s="242"/>
      <c r="V18" s="242"/>
      <c r="W18" s="242"/>
      <c r="X18" s="243"/>
      <c r="Y18" s="241"/>
      <c r="Z18" s="242"/>
      <c r="AA18" s="242"/>
      <c r="AB18" s="242"/>
      <c r="AC18" s="242"/>
      <c r="AD18" s="242"/>
      <c r="AE18" s="243"/>
      <c r="AF18" s="241"/>
      <c r="AG18" s="242"/>
      <c r="AH18" s="242"/>
      <c r="AI18" s="242"/>
      <c r="AJ18" s="242"/>
      <c r="AK18" s="242"/>
      <c r="AL18" s="243"/>
      <c r="AM18" s="241"/>
      <c r="AN18" s="242"/>
      <c r="AO18" s="242"/>
      <c r="AP18" s="242"/>
      <c r="AQ18" s="242"/>
      <c r="AR18" s="242"/>
      <c r="AS18" s="243"/>
      <c r="AT18" s="2111">
        <f t="shared" si="0"/>
        <v>0</v>
      </c>
      <c r="AU18" s="2111"/>
      <c r="AV18" s="2112"/>
      <c r="AW18" s="2138">
        <f t="shared" si="1"/>
        <v>0</v>
      </c>
      <c r="AX18" s="2139"/>
      <c r="AY18" s="2140"/>
      <c r="AZ18" s="791" t="e">
        <f>ROUNDDOWN(AW18/AT35,1)</f>
        <v>#DIV/0!</v>
      </c>
      <c r="BA18" s="255"/>
      <c r="BP18" s="1"/>
    </row>
    <row r="19" spans="2:68" ht="21" customHeight="1" x14ac:dyDescent="0.2">
      <c r="B19" s="2026"/>
      <c r="C19" s="2027"/>
      <c r="D19" s="2027"/>
      <c r="E19" s="2027"/>
      <c r="F19" s="2027"/>
      <c r="G19" s="2027"/>
      <c r="H19" s="2011"/>
      <c r="I19" s="2011"/>
      <c r="J19" s="2011"/>
      <c r="K19" s="2012"/>
      <c r="L19" s="2024"/>
      <c r="M19" s="2024"/>
      <c r="N19" s="2024"/>
      <c r="O19" s="2024"/>
      <c r="P19" s="2024"/>
      <c r="Q19" s="2025"/>
      <c r="R19" s="241"/>
      <c r="S19" s="242"/>
      <c r="T19" s="242"/>
      <c r="U19" s="242"/>
      <c r="V19" s="242"/>
      <c r="W19" s="242"/>
      <c r="X19" s="243"/>
      <c r="Y19" s="241"/>
      <c r="Z19" s="242"/>
      <c r="AA19" s="242"/>
      <c r="AB19" s="242"/>
      <c r="AC19" s="242"/>
      <c r="AD19" s="242"/>
      <c r="AE19" s="243"/>
      <c r="AF19" s="241"/>
      <c r="AG19" s="242"/>
      <c r="AH19" s="242"/>
      <c r="AI19" s="242"/>
      <c r="AJ19" s="242"/>
      <c r="AK19" s="242"/>
      <c r="AL19" s="243"/>
      <c r="AM19" s="241"/>
      <c r="AN19" s="242"/>
      <c r="AO19" s="242"/>
      <c r="AP19" s="242"/>
      <c r="AQ19" s="242"/>
      <c r="AR19" s="242"/>
      <c r="AS19" s="243"/>
      <c r="AT19" s="2111">
        <f t="shared" si="0"/>
        <v>0</v>
      </c>
      <c r="AU19" s="2111"/>
      <c r="AV19" s="2112"/>
      <c r="AW19" s="2138">
        <f t="shared" si="1"/>
        <v>0</v>
      </c>
      <c r="AX19" s="2139"/>
      <c r="AY19" s="2140"/>
      <c r="AZ19" s="791" t="e">
        <f>ROUNDDOWN(AW19/AT35,1)</f>
        <v>#DIV/0!</v>
      </c>
      <c r="BA19" s="255"/>
      <c r="BP19" s="1"/>
    </row>
    <row r="20" spans="2:68" ht="21" customHeight="1" x14ac:dyDescent="0.2">
      <c r="B20" s="2026"/>
      <c r="C20" s="2027"/>
      <c r="D20" s="2027"/>
      <c r="E20" s="2027"/>
      <c r="F20" s="2027"/>
      <c r="G20" s="2027"/>
      <c r="H20" s="2011"/>
      <c r="I20" s="2011"/>
      <c r="J20" s="2011"/>
      <c r="K20" s="2012"/>
      <c r="L20" s="2024"/>
      <c r="M20" s="2024"/>
      <c r="N20" s="2024"/>
      <c r="O20" s="2024"/>
      <c r="P20" s="2024"/>
      <c r="Q20" s="2025"/>
      <c r="R20" s="241"/>
      <c r="S20" s="238"/>
      <c r="T20" s="238"/>
      <c r="U20" s="238"/>
      <c r="V20" s="238"/>
      <c r="W20" s="242"/>
      <c r="X20" s="243"/>
      <c r="Y20" s="241"/>
      <c r="Z20" s="242"/>
      <c r="AA20" s="242"/>
      <c r="AB20" s="242"/>
      <c r="AC20" s="242"/>
      <c r="AD20" s="242"/>
      <c r="AE20" s="243"/>
      <c r="AF20" s="241"/>
      <c r="AG20" s="242"/>
      <c r="AH20" s="242"/>
      <c r="AI20" s="242"/>
      <c r="AJ20" s="242"/>
      <c r="AK20" s="242"/>
      <c r="AL20" s="243"/>
      <c r="AM20" s="241"/>
      <c r="AN20" s="242"/>
      <c r="AO20" s="242"/>
      <c r="AP20" s="242"/>
      <c r="AQ20" s="242"/>
      <c r="AR20" s="242"/>
      <c r="AS20" s="243"/>
      <c r="AT20" s="2111">
        <f t="shared" si="0"/>
        <v>0</v>
      </c>
      <c r="AU20" s="2111"/>
      <c r="AV20" s="2112"/>
      <c r="AW20" s="2138">
        <f t="shared" si="1"/>
        <v>0</v>
      </c>
      <c r="AX20" s="2139"/>
      <c r="AY20" s="2140"/>
      <c r="AZ20" s="791" t="e">
        <f>ROUNDDOWN(AW20/AT35,1)</f>
        <v>#DIV/0!</v>
      </c>
      <c r="BA20" s="255"/>
      <c r="BP20" s="1"/>
    </row>
    <row r="21" spans="2:68" ht="21" customHeight="1" x14ac:dyDescent="0.2">
      <c r="B21" s="2017"/>
      <c r="C21" s="2011"/>
      <c r="D21" s="2011"/>
      <c r="E21" s="2011"/>
      <c r="F21" s="2011"/>
      <c r="G21" s="2011"/>
      <c r="H21" s="2011"/>
      <c r="I21" s="2011"/>
      <c r="J21" s="2011"/>
      <c r="K21" s="2012"/>
      <c r="L21" s="2024"/>
      <c r="M21" s="2024"/>
      <c r="N21" s="2024"/>
      <c r="O21" s="2024"/>
      <c r="P21" s="2024"/>
      <c r="Q21" s="2025"/>
      <c r="R21" s="241"/>
      <c r="S21" s="238"/>
      <c r="T21" s="238"/>
      <c r="U21" s="238"/>
      <c r="V21" s="238"/>
      <c r="W21" s="242"/>
      <c r="X21" s="243"/>
      <c r="Y21" s="241"/>
      <c r="Z21" s="242"/>
      <c r="AA21" s="242"/>
      <c r="AB21" s="242"/>
      <c r="AC21" s="242"/>
      <c r="AD21" s="242"/>
      <c r="AE21" s="243"/>
      <c r="AF21" s="241"/>
      <c r="AG21" s="242"/>
      <c r="AH21" s="242"/>
      <c r="AI21" s="242"/>
      <c r="AJ21" s="242"/>
      <c r="AK21" s="242"/>
      <c r="AL21" s="243"/>
      <c r="AM21" s="244"/>
      <c r="AN21" s="242"/>
      <c r="AO21" s="242"/>
      <c r="AP21" s="242"/>
      <c r="AQ21" s="242"/>
      <c r="AR21" s="242"/>
      <c r="AS21" s="243"/>
      <c r="AT21" s="2111">
        <f t="shared" si="0"/>
        <v>0</v>
      </c>
      <c r="AU21" s="2111"/>
      <c r="AV21" s="2112"/>
      <c r="AW21" s="2138">
        <f t="shared" si="1"/>
        <v>0</v>
      </c>
      <c r="AX21" s="2139"/>
      <c r="AY21" s="2140"/>
      <c r="AZ21" s="791" t="e">
        <f>ROUNDDOWN(AW21/AT35,1)</f>
        <v>#DIV/0!</v>
      </c>
      <c r="BA21" s="255"/>
      <c r="BP21" s="1"/>
    </row>
    <row r="22" spans="2:68" ht="21" customHeight="1" x14ac:dyDescent="0.2">
      <c r="B22" s="2017"/>
      <c r="C22" s="2011"/>
      <c r="D22" s="2011"/>
      <c r="E22" s="2011"/>
      <c r="F22" s="2011"/>
      <c r="G22" s="2011"/>
      <c r="H22" s="2011"/>
      <c r="I22" s="2011"/>
      <c r="J22" s="2011"/>
      <c r="K22" s="2012"/>
      <c r="L22" s="2024"/>
      <c r="M22" s="2024"/>
      <c r="N22" s="2024"/>
      <c r="O22" s="2024"/>
      <c r="P22" s="2024"/>
      <c r="Q22" s="2025"/>
      <c r="R22" s="241"/>
      <c r="S22" s="238"/>
      <c r="T22" s="238"/>
      <c r="U22" s="238"/>
      <c r="V22" s="238"/>
      <c r="W22" s="242"/>
      <c r="X22" s="243"/>
      <c r="Y22" s="241"/>
      <c r="Z22" s="242"/>
      <c r="AA22" s="242"/>
      <c r="AB22" s="242"/>
      <c r="AC22" s="242"/>
      <c r="AD22" s="242"/>
      <c r="AE22" s="243"/>
      <c r="AF22" s="241"/>
      <c r="AG22" s="242"/>
      <c r="AH22" s="242"/>
      <c r="AI22" s="242"/>
      <c r="AJ22" s="242"/>
      <c r="AK22" s="242"/>
      <c r="AL22" s="243"/>
      <c r="AM22" s="244"/>
      <c r="AN22" s="242"/>
      <c r="AO22" s="242"/>
      <c r="AP22" s="242"/>
      <c r="AQ22" s="242"/>
      <c r="AR22" s="242"/>
      <c r="AS22" s="243"/>
      <c r="AT22" s="2111">
        <f t="shared" si="0"/>
        <v>0</v>
      </c>
      <c r="AU22" s="2111"/>
      <c r="AV22" s="2112"/>
      <c r="AW22" s="2120">
        <f t="shared" si="1"/>
        <v>0</v>
      </c>
      <c r="AX22" s="2121"/>
      <c r="AY22" s="2122"/>
      <c r="AZ22" s="791" t="e">
        <f>ROUNDDOWN(AW22/AT35,1)</f>
        <v>#DIV/0!</v>
      </c>
      <c r="BA22" s="255"/>
      <c r="BP22" s="1"/>
    </row>
    <row r="23" spans="2:68" ht="21" customHeight="1" x14ac:dyDescent="0.2">
      <c r="B23" s="2017"/>
      <c r="C23" s="2011"/>
      <c r="D23" s="2011"/>
      <c r="E23" s="2011"/>
      <c r="F23" s="2011"/>
      <c r="G23" s="2011"/>
      <c r="H23" s="2011"/>
      <c r="I23" s="2011"/>
      <c r="J23" s="2011"/>
      <c r="K23" s="2012"/>
      <c r="L23" s="2024"/>
      <c r="M23" s="2024"/>
      <c r="N23" s="2024"/>
      <c r="O23" s="2024"/>
      <c r="P23" s="2024"/>
      <c r="Q23" s="2025"/>
      <c r="R23" s="241"/>
      <c r="S23" s="242"/>
      <c r="T23" s="242"/>
      <c r="U23" s="242"/>
      <c r="V23" s="242"/>
      <c r="W23" s="242"/>
      <c r="X23" s="243"/>
      <c r="Y23" s="241"/>
      <c r="Z23" s="242"/>
      <c r="AA23" s="242"/>
      <c r="AB23" s="242"/>
      <c r="AC23" s="242"/>
      <c r="AD23" s="242"/>
      <c r="AE23" s="243"/>
      <c r="AF23" s="241"/>
      <c r="AG23" s="242"/>
      <c r="AH23" s="242"/>
      <c r="AI23" s="242"/>
      <c r="AJ23" s="242"/>
      <c r="AK23" s="242"/>
      <c r="AL23" s="243"/>
      <c r="AM23" s="244"/>
      <c r="AN23" s="242"/>
      <c r="AO23" s="242"/>
      <c r="AP23" s="242"/>
      <c r="AQ23" s="242"/>
      <c r="AR23" s="242"/>
      <c r="AS23" s="243"/>
      <c r="AT23" s="2111">
        <f t="shared" si="0"/>
        <v>0</v>
      </c>
      <c r="AU23" s="2111"/>
      <c r="AV23" s="2112"/>
      <c r="AW23" s="2129">
        <f t="shared" si="1"/>
        <v>0</v>
      </c>
      <c r="AX23" s="2130"/>
      <c r="AY23" s="2131"/>
      <c r="AZ23" s="791" t="e">
        <f>ROUNDDOWN(AW23/AT35,1)</f>
        <v>#DIV/0!</v>
      </c>
      <c r="BA23" s="255"/>
      <c r="BP23" s="1"/>
    </row>
    <row r="24" spans="2:68" ht="21" customHeight="1" x14ac:dyDescent="0.2">
      <c r="B24" s="2017"/>
      <c r="C24" s="2011"/>
      <c r="D24" s="2011"/>
      <c r="E24" s="2011"/>
      <c r="F24" s="2011"/>
      <c r="G24" s="2011"/>
      <c r="H24" s="2011"/>
      <c r="I24" s="2011"/>
      <c r="J24" s="2011"/>
      <c r="K24" s="2011"/>
      <c r="L24" s="2011"/>
      <c r="M24" s="2011"/>
      <c r="N24" s="2011"/>
      <c r="O24" s="2011"/>
      <c r="P24" s="2011"/>
      <c r="Q24" s="2012"/>
      <c r="R24" s="241"/>
      <c r="S24" s="242"/>
      <c r="T24" s="242"/>
      <c r="U24" s="242"/>
      <c r="V24" s="242"/>
      <c r="W24" s="242"/>
      <c r="X24" s="243"/>
      <c r="Y24" s="241"/>
      <c r="Z24" s="242"/>
      <c r="AA24" s="242"/>
      <c r="AB24" s="242"/>
      <c r="AC24" s="242"/>
      <c r="AD24" s="242"/>
      <c r="AE24" s="243"/>
      <c r="AF24" s="241"/>
      <c r="AG24" s="242"/>
      <c r="AH24" s="242"/>
      <c r="AI24" s="242"/>
      <c r="AJ24" s="242"/>
      <c r="AK24" s="242"/>
      <c r="AL24" s="243"/>
      <c r="AM24" s="244"/>
      <c r="AN24" s="242"/>
      <c r="AO24" s="242"/>
      <c r="AP24" s="242"/>
      <c r="AQ24" s="242"/>
      <c r="AR24" s="242"/>
      <c r="AS24" s="243"/>
      <c r="AT24" s="2111">
        <f t="shared" si="0"/>
        <v>0</v>
      </c>
      <c r="AU24" s="2111"/>
      <c r="AV24" s="2112"/>
      <c r="AW24" s="2138">
        <f t="shared" si="1"/>
        <v>0</v>
      </c>
      <c r="AX24" s="2139"/>
      <c r="AY24" s="2140"/>
      <c r="AZ24" s="791" t="e">
        <f>ROUNDDOWN(AW24/AT35,1)</f>
        <v>#DIV/0!</v>
      </c>
      <c r="BA24" s="255"/>
      <c r="BP24" s="1"/>
    </row>
    <row r="25" spans="2:68" ht="21" customHeight="1" x14ac:dyDescent="0.2">
      <c r="B25" s="2101"/>
      <c r="C25" s="2024"/>
      <c r="D25" s="2024"/>
      <c r="E25" s="2024"/>
      <c r="F25" s="2024"/>
      <c r="G25" s="2102"/>
      <c r="H25" s="2012"/>
      <c r="I25" s="2024"/>
      <c r="J25" s="2102"/>
      <c r="K25" s="2012"/>
      <c r="L25" s="2024"/>
      <c r="M25" s="2024"/>
      <c r="N25" s="2024"/>
      <c r="O25" s="2024"/>
      <c r="P25" s="2024"/>
      <c r="Q25" s="2025"/>
      <c r="R25" s="241"/>
      <c r="S25" s="242"/>
      <c r="T25" s="242"/>
      <c r="U25" s="242"/>
      <c r="V25" s="242"/>
      <c r="W25" s="242"/>
      <c r="X25" s="243"/>
      <c r="Y25" s="241"/>
      <c r="Z25" s="242"/>
      <c r="AA25" s="242"/>
      <c r="AB25" s="242"/>
      <c r="AC25" s="242"/>
      <c r="AD25" s="242"/>
      <c r="AE25" s="243"/>
      <c r="AF25" s="241"/>
      <c r="AG25" s="242"/>
      <c r="AH25" s="242"/>
      <c r="AI25" s="242"/>
      <c r="AJ25" s="242"/>
      <c r="AK25" s="242"/>
      <c r="AL25" s="243"/>
      <c r="AM25" s="244"/>
      <c r="AN25" s="242"/>
      <c r="AO25" s="242"/>
      <c r="AP25" s="242"/>
      <c r="AQ25" s="242"/>
      <c r="AR25" s="242"/>
      <c r="AS25" s="243"/>
      <c r="AT25" s="2110">
        <f t="shared" si="0"/>
        <v>0</v>
      </c>
      <c r="AU25" s="2111"/>
      <c r="AV25" s="2112"/>
      <c r="AW25" s="2138">
        <f t="shared" si="1"/>
        <v>0</v>
      </c>
      <c r="AX25" s="2139"/>
      <c r="AY25" s="2140"/>
      <c r="AZ25" s="791" t="e">
        <f>ROUNDDOWN(AW25/AT35,1)</f>
        <v>#DIV/0!</v>
      </c>
      <c r="BA25" s="255"/>
      <c r="BP25" s="1"/>
    </row>
    <row r="26" spans="2:68" ht="21" customHeight="1" x14ac:dyDescent="0.2">
      <c r="B26" s="2101"/>
      <c r="C26" s="2024"/>
      <c r="D26" s="2024"/>
      <c r="E26" s="2024"/>
      <c r="F26" s="2024"/>
      <c r="G26" s="2102"/>
      <c r="H26" s="2012"/>
      <c r="I26" s="2024"/>
      <c r="J26" s="2102"/>
      <c r="K26" s="2012"/>
      <c r="L26" s="2024"/>
      <c r="M26" s="2024"/>
      <c r="N26" s="2024"/>
      <c r="O26" s="2024"/>
      <c r="P26" s="2024"/>
      <c r="Q26" s="2025"/>
      <c r="R26" s="241"/>
      <c r="S26" s="242"/>
      <c r="T26" s="242"/>
      <c r="U26" s="242"/>
      <c r="V26" s="242"/>
      <c r="W26" s="242"/>
      <c r="X26" s="243"/>
      <c r="Y26" s="241"/>
      <c r="Z26" s="242"/>
      <c r="AA26" s="242"/>
      <c r="AB26" s="242"/>
      <c r="AC26" s="242"/>
      <c r="AD26" s="242"/>
      <c r="AE26" s="243"/>
      <c r="AF26" s="241"/>
      <c r="AG26" s="242"/>
      <c r="AH26" s="242"/>
      <c r="AI26" s="242"/>
      <c r="AJ26" s="242"/>
      <c r="AK26" s="242"/>
      <c r="AL26" s="243"/>
      <c r="AM26" s="244"/>
      <c r="AN26" s="242"/>
      <c r="AO26" s="242"/>
      <c r="AP26" s="242"/>
      <c r="AQ26" s="242"/>
      <c r="AR26" s="242"/>
      <c r="AS26" s="243"/>
      <c r="AT26" s="2110">
        <f t="shared" si="0"/>
        <v>0</v>
      </c>
      <c r="AU26" s="2111"/>
      <c r="AV26" s="2112"/>
      <c r="AW26" s="2138">
        <f t="shared" si="1"/>
        <v>0</v>
      </c>
      <c r="AX26" s="2139"/>
      <c r="AY26" s="2140"/>
      <c r="AZ26" s="791" t="e">
        <f>ROUNDDOWN(AW26/AT35,1)</f>
        <v>#DIV/0!</v>
      </c>
      <c r="BA26" s="255"/>
      <c r="BP26" s="1"/>
    </row>
    <row r="27" spans="2:68" ht="21" customHeight="1" x14ac:dyDescent="0.2">
      <c r="B27" s="2101"/>
      <c r="C27" s="2024"/>
      <c r="D27" s="2024"/>
      <c r="E27" s="2024"/>
      <c r="F27" s="2024"/>
      <c r="G27" s="2102"/>
      <c r="H27" s="2012"/>
      <c r="I27" s="2024"/>
      <c r="J27" s="2102"/>
      <c r="K27" s="2012"/>
      <c r="L27" s="2024"/>
      <c r="M27" s="2024"/>
      <c r="N27" s="2024"/>
      <c r="O27" s="2024"/>
      <c r="P27" s="2024"/>
      <c r="Q27" s="2025"/>
      <c r="R27" s="241"/>
      <c r="S27" s="238"/>
      <c r="T27" s="238"/>
      <c r="U27" s="238"/>
      <c r="V27" s="238"/>
      <c r="W27" s="242"/>
      <c r="X27" s="243"/>
      <c r="Y27" s="241"/>
      <c r="Z27" s="242"/>
      <c r="AA27" s="242"/>
      <c r="AB27" s="242"/>
      <c r="AC27" s="242"/>
      <c r="AD27" s="242"/>
      <c r="AE27" s="243"/>
      <c r="AF27" s="241"/>
      <c r="AG27" s="242"/>
      <c r="AH27" s="242"/>
      <c r="AI27" s="242"/>
      <c r="AJ27" s="242"/>
      <c r="AK27" s="242"/>
      <c r="AL27" s="243"/>
      <c r="AM27" s="244"/>
      <c r="AN27" s="242"/>
      <c r="AO27" s="242"/>
      <c r="AP27" s="242"/>
      <c r="AQ27" s="242"/>
      <c r="AR27" s="242"/>
      <c r="AS27" s="243"/>
      <c r="AT27" s="2110">
        <f t="shared" si="0"/>
        <v>0</v>
      </c>
      <c r="AU27" s="2111"/>
      <c r="AV27" s="2112"/>
      <c r="AW27" s="2120">
        <f t="shared" si="1"/>
        <v>0</v>
      </c>
      <c r="AX27" s="2121"/>
      <c r="AY27" s="2122"/>
      <c r="AZ27" s="791" t="e">
        <f>ROUNDDOWN(AW27/AT35,1)</f>
        <v>#DIV/0!</v>
      </c>
      <c r="BA27" s="255"/>
      <c r="BP27" s="1"/>
    </row>
    <row r="28" spans="2:68" ht="21" customHeight="1" thickBot="1" x14ac:dyDescent="0.25">
      <c r="B28" s="2118"/>
      <c r="C28" s="2116"/>
      <c r="D28" s="2116"/>
      <c r="E28" s="2116"/>
      <c r="F28" s="2116"/>
      <c r="G28" s="2117"/>
      <c r="H28" s="2115"/>
      <c r="I28" s="2116"/>
      <c r="J28" s="2117"/>
      <c r="K28" s="2115"/>
      <c r="L28" s="2116"/>
      <c r="M28" s="2116"/>
      <c r="N28" s="2116"/>
      <c r="O28" s="2116"/>
      <c r="P28" s="2116"/>
      <c r="Q28" s="2119"/>
      <c r="R28" s="241"/>
      <c r="S28" s="242"/>
      <c r="T28" s="242"/>
      <c r="U28" s="242"/>
      <c r="V28" s="242"/>
      <c r="W28" s="242"/>
      <c r="X28" s="243"/>
      <c r="Y28" s="241"/>
      <c r="Z28" s="242"/>
      <c r="AA28" s="242"/>
      <c r="AB28" s="242"/>
      <c r="AC28" s="242"/>
      <c r="AD28" s="242"/>
      <c r="AE28" s="243"/>
      <c r="AF28" s="241"/>
      <c r="AG28" s="242"/>
      <c r="AH28" s="242"/>
      <c r="AI28" s="242"/>
      <c r="AJ28" s="242"/>
      <c r="AK28" s="242"/>
      <c r="AL28" s="243"/>
      <c r="AM28" s="244"/>
      <c r="AN28" s="242"/>
      <c r="AO28" s="242"/>
      <c r="AP28" s="242"/>
      <c r="AQ28" s="242"/>
      <c r="AR28" s="242"/>
      <c r="AS28" s="243"/>
      <c r="AT28" s="2094">
        <f t="shared" si="0"/>
        <v>0</v>
      </c>
      <c r="AU28" s="2095"/>
      <c r="AV28" s="2096"/>
      <c r="AW28" s="2126">
        <f t="shared" si="1"/>
        <v>0</v>
      </c>
      <c r="AX28" s="2127"/>
      <c r="AY28" s="2128"/>
      <c r="AZ28" s="791" t="e">
        <f>ROUNDDOWN(AW28/AT35,1)</f>
        <v>#DIV/0!</v>
      </c>
      <c r="BA28" s="744"/>
      <c r="BP28" s="12"/>
    </row>
    <row r="29" spans="2:68" ht="21" customHeight="1" thickBot="1" x14ac:dyDescent="0.25">
      <c r="B29" s="2004" t="s">
        <v>811</v>
      </c>
      <c r="C29" s="2005"/>
      <c r="D29" s="2005"/>
      <c r="E29" s="2005"/>
      <c r="F29" s="2005"/>
      <c r="G29" s="2005"/>
      <c r="H29" s="2005"/>
      <c r="I29" s="2005"/>
      <c r="J29" s="2005"/>
      <c r="K29" s="2005"/>
      <c r="L29" s="2005"/>
      <c r="M29" s="2005"/>
      <c r="N29" s="2005"/>
      <c r="O29" s="2005"/>
      <c r="P29" s="2005"/>
      <c r="Q29" s="2006"/>
      <c r="R29" s="245"/>
      <c r="S29" s="230"/>
      <c r="T29" s="230"/>
      <c r="U29" s="230"/>
      <c r="V29" s="230"/>
      <c r="W29" s="230"/>
      <c r="X29" s="231"/>
      <c r="Y29" s="232"/>
      <c r="Z29" s="230"/>
      <c r="AA29" s="230"/>
      <c r="AB29" s="230"/>
      <c r="AC29" s="230"/>
      <c r="AD29" s="230"/>
      <c r="AE29" s="231"/>
      <c r="AF29" s="232"/>
      <c r="AG29" s="230"/>
      <c r="AH29" s="230"/>
      <c r="AI29" s="230"/>
      <c r="AJ29" s="230"/>
      <c r="AK29" s="230"/>
      <c r="AL29" s="231"/>
      <c r="AM29" s="229"/>
      <c r="AN29" s="230"/>
      <c r="AO29" s="230"/>
      <c r="AP29" s="230"/>
      <c r="AQ29" s="230"/>
      <c r="AR29" s="230"/>
      <c r="AS29" s="231"/>
      <c r="AT29" s="2005">
        <f>SUM(AT15:AV28)</f>
        <v>0</v>
      </c>
      <c r="AU29" s="2005"/>
      <c r="AV29" s="2145"/>
      <c r="AW29" s="2135">
        <f t="shared" ref="AW29:AW34" si="2">AT29/4</f>
        <v>0</v>
      </c>
      <c r="AX29" s="2136"/>
      <c r="AY29" s="2137"/>
      <c r="AZ29" s="792">
        <f>IF(AND(AW29=0,AT35=0),0,ROUNDDOWN(AW29/AT35,1))</f>
        <v>0</v>
      </c>
      <c r="BA29" s="748"/>
      <c r="BP29" s="12"/>
    </row>
    <row r="30" spans="2:68" ht="21" customHeight="1" x14ac:dyDescent="0.2">
      <c r="B30" s="2114"/>
      <c r="C30" s="2099"/>
      <c r="D30" s="2099"/>
      <c r="E30" s="2099"/>
      <c r="F30" s="2099"/>
      <c r="G30" s="2100"/>
      <c r="H30" s="2098"/>
      <c r="I30" s="2099"/>
      <c r="J30" s="2100"/>
      <c r="K30" s="2098"/>
      <c r="L30" s="2099"/>
      <c r="M30" s="2099"/>
      <c r="N30" s="2099"/>
      <c r="O30" s="2099"/>
      <c r="P30" s="2099"/>
      <c r="Q30" s="2103"/>
      <c r="R30" s="240"/>
      <c r="S30" s="238"/>
      <c r="T30" s="240"/>
      <c r="U30" s="238"/>
      <c r="V30" s="240"/>
      <c r="W30" s="238"/>
      <c r="X30" s="740"/>
      <c r="Y30" s="233"/>
      <c r="Z30" s="240"/>
      <c r="AA30" s="238"/>
      <c r="AB30" s="240"/>
      <c r="AC30" s="238"/>
      <c r="AD30" s="240"/>
      <c r="AE30" s="741"/>
      <c r="AF30" s="233"/>
      <c r="AG30" s="238"/>
      <c r="AH30" s="240"/>
      <c r="AI30" s="238"/>
      <c r="AJ30" s="240"/>
      <c r="AK30" s="238"/>
      <c r="AL30" s="740"/>
      <c r="AM30" s="233"/>
      <c r="AN30" s="240"/>
      <c r="AO30" s="238"/>
      <c r="AP30" s="240"/>
      <c r="AQ30" s="238"/>
      <c r="AR30" s="240"/>
      <c r="AS30" s="238"/>
      <c r="AT30" s="2104">
        <f>SUM(R30:AS30)</f>
        <v>0</v>
      </c>
      <c r="AU30" s="2105"/>
      <c r="AV30" s="2106"/>
      <c r="AW30" s="2132">
        <f t="shared" si="2"/>
        <v>0</v>
      </c>
      <c r="AX30" s="2133"/>
      <c r="AY30" s="2134"/>
      <c r="AZ30" s="793" t="e">
        <f>ROUNDDOWN(AW30/AT35,1)</f>
        <v>#DIV/0!</v>
      </c>
      <c r="BA30" s="747"/>
      <c r="BP30" s="12"/>
    </row>
    <row r="31" spans="2:68" ht="21" customHeight="1" x14ac:dyDescent="0.2">
      <c r="B31" s="2110"/>
      <c r="C31" s="2111"/>
      <c r="D31" s="2111"/>
      <c r="E31" s="2111"/>
      <c r="F31" s="2111"/>
      <c r="G31" s="2112"/>
      <c r="H31" s="2146"/>
      <c r="I31" s="2111"/>
      <c r="J31" s="2112"/>
      <c r="K31" s="2146"/>
      <c r="L31" s="2111"/>
      <c r="M31" s="2111"/>
      <c r="N31" s="2111"/>
      <c r="O31" s="2111"/>
      <c r="P31" s="2111"/>
      <c r="Q31" s="2147"/>
      <c r="R31" s="244"/>
      <c r="S31" s="242"/>
      <c r="T31" s="242"/>
      <c r="U31" s="242"/>
      <c r="V31" s="242"/>
      <c r="W31" s="242"/>
      <c r="X31" s="243"/>
      <c r="Y31" s="244"/>
      <c r="Z31" s="242"/>
      <c r="AA31" s="242"/>
      <c r="AB31" s="242"/>
      <c r="AC31" s="242"/>
      <c r="AD31" s="242"/>
      <c r="AE31" s="243"/>
      <c r="AF31" s="244"/>
      <c r="AG31" s="242"/>
      <c r="AH31" s="242"/>
      <c r="AI31" s="242"/>
      <c r="AJ31" s="242"/>
      <c r="AK31" s="242"/>
      <c r="AL31" s="243"/>
      <c r="AM31" s="244"/>
      <c r="AN31" s="242"/>
      <c r="AO31" s="242"/>
      <c r="AP31" s="242"/>
      <c r="AQ31" s="242"/>
      <c r="AR31" s="242"/>
      <c r="AS31" s="239"/>
      <c r="AT31" s="2110">
        <f>SUM(R31:AS31)</f>
        <v>0</v>
      </c>
      <c r="AU31" s="2111"/>
      <c r="AV31" s="2112"/>
      <c r="AW31" s="2120">
        <f t="shared" si="2"/>
        <v>0</v>
      </c>
      <c r="AX31" s="2121"/>
      <c r="AY31" s="2122"/>
      <c r="AZ31" s="794" t="e">
        <f>ROUNDDOWN(AW31/AT35,1)</f>
        <v>#DIV/0!</v>
      </c>
      <c r="BA31" s="767"/>
      <c r="BP31" s="12"/>
    </row>
    <row r="32" spans="2:68" ht="21" customHeight="1" x14ac:dyDescent="0.2">
      <c r="B32" s="2110"/>
      <c r="C32" s="2111"/>
      <c r="D32" s="2111"/>
      <c r="E32" s="2111"/>
      <c r="F32" s="2111"/>
      <c r="G32" s="2112"/>
      <c r="H32" s="764"/>
      <c r="I32" s="762"/>
      <c r="J32" s="763"/>
      <c r="K32" s="764"/>
      <c r="L32" s="762"/>
      <c r="M32" s="762"/>
      <c r="N32" s="762"/>
      <c r="O32" s="762"/>
      <c r="P32" s="762"/>
      <c r="Q32" s="765"/>
      <c r="R32" s="222"/>
      <c r="S32" s="223"/>
      <c r="T32" s="223"/>
      <c r="U32" s="223"/>
      <c r="V32" s="223"/>
      <c r="W32" s="223"/>
      <c r="X32" s="224"/>
      <c r="Y32" s="222"/>
      <c r="Z32" s="223"/>
      <c r="AA32" s="223"/>
      <c r="AB32" s="223"/>
      <c r="AC32" s="223"/>
      <c r="AD32" s="223"/>
      <c r="AE32" s="224"/>
      <c r="AF32" s="222"/>
      <c r="AG32" s="223"/>
      <c r="AH32" s="223"/>
      <c r="AI32" s="223"/>
      <c r="AJ32" s="223"/>
      <c r="AK32" s="223"/>
      <c r="AL32" s="224"/>
      <c r="AM32" s="222"/>
      <c r="AN32" s="223"/>
      <c r="AO32" s="223"/>
      <c r="AP32" s="223"/>
      <c r="AQ32" s="223"/>
      <c r="AR32" s="223"/>
      <c r="AS32" s="766"/>
      <c r="AT32" s="2107">
        <f>SUM(R32:AS32)</f>
        <v>0</v>
      </c>
      <c r="AU32" s="2108"/>
      <c r="AV32" s="2109"/>
      <c r="AW32" s="2129">
        <f t="shared" si="2"/>
        <v>0</v>
      </c>
      <c r="AX32" s="2130"/>
      <c r="AY32" s="2131"/>
      <c r="AZ32" s="795" t="e">
        <f>ROUNDDOWN(AW32/AT35,1)</f>
        <v>#DIV/0!</v>
      </c>
      <c r="BA32" s="767"/>
      <c r="BP32" s="12"/>
    </row>
    <row r="33" spans="2:68" ht="21" customHeight="1" x14ac:dyDescent="0.2">
      <c r="B33" s="2110"/>
      <c r="C33" s="2111"/>
      <c r="D33" s="2111"/>
      <c r="E33" s="2111"/>
      <c r="F33" s="2111"/>
      <c r="G33" s="2112"/>
      <c r="H33" s="764"/>
      <c r="I33" s="762"/>
      <c r="J33" s="763"/>
      <c r="K33" s="764"/>
      <c r="L33" s="762"/>
      <c r="M33" s="762"/>
      <c r="N33" s="762"/>
      <c r="O33" s="762"/>
      <c r="P33" s="762"/>
      <c r="Q33" s="765"/>
      <c r="R33" s="222"/>
      <c r="S33" s="223"/>
      <c r="T33" s="223"/>
      <c r="U33" s="223"/>
      <c r="V33" s="223"/>
      <c r="W33" s="223"/>
      <c r="X33" s="224"/>
      <c r="Y33" s="222"/>
      <c r="Z33" s="223"/>
      <c r="AA33" s="223"/>
      <c r="AB33" s="223"/>
      <c r="AC33" s="223"/>
      <c r="AD33" s="223"/>
      <c r="AE33" s="224"/>
      <c r="AF33" s="222"/>
      <c r="AG33" s="223"/>
      <c r="AH33" s="223"/>
      <c r="AI33" s="223"/>
      <c r="AJ33" s="223"/>
      <c r="AK33" s="223"/>
      <c r="AL33" s="224"/>
      <c r="AM33" s="222"/>
      <c r="AN33" s="223"/>
      <c r="AO33" s="223"/>
      <c r="AP33" s="223"/>
      <c r="AQ33" s="223"/>
      <c r="AR33" s="223"/>
      <c r="AS33" s="243"/>
      <c r="AT33" s="2110">
        <f>SUM(R33:AS33)</f>
        <v>0</v>
      </c>
      <c r="AU33" s="2111"/>
      <c r="AV33" s="2112"/>
      <c r="AW33" s="2120">
        <f t="shared" si="2"/>
        <v>0</v>
      </c>
      <c r="AX33" s="2121"/>
      <c r="AY33" s="2122"/>
      <c r="AZ33" s="796" t="e">
        <f>ROUNDDOWN(AW33/AT35,1)</f>
        <v>#DIV/0!</v>
      </c>
      <c r="BA33" s="745"/>
      <c r="BP33" s="12"/>
    </row>
    <row r="34" spans="2:68" ht="21" customHeight="1" thickBot="1" x14ac:dyDescent="0.25">
      <c r="B34" s="2094"/>
      <c r="C34" s="2095"/>
      <c r="D34" s="2095"/>
      <c r="E34" s="2095"/>
      <c r="F34" s="2095"/>
      <c r="G34" s="2096"/>
      <c r="H34" s="2097"/>
      <c r="I34" s="2095"/>
      <c r="J34" s="2096"/>
      <c r="K34" s="2097"/>
      <c r="L34" s="2095"/>
      <c r="M34" s="2095"/>
      <c r="N34" s="2095"/>
      <c r="O34" s="2095"/>
      <c r="P34" s="2095"/>
      <c r="Q34" s="2113"/>
      <c r="R34" s="253"/>
      <c r="S34" s="252"/>
      <c r="T34" s="252"/>
      <c r="U34" s="252"/>
      <c r="V34" s="252"/>
      <c r="W34" s="252"/>
      <c r="X34" s="225"/>
      <c r="Y34" s="253"/>
      <c r="Z34" s="252"/>
      <c r="AA34" s="252"/>
      <c r="AB34" s="252"/>
      <c r="AC34" s="252"/>
      <c r="AD34" s="252"/>
      <c r="AE34" s="225"/>
      <c r="AF34" s="253"/>
      <c r="AG34" s="252"/>
      <c r="AH34" s="252"/>
      <c r="AI34" s="252"/>
      <c r="AJ34" s="252"/>
      <c r="AK34" s="252"/>
      <c r="AL34" s="225"/>
      <c r="AM34" s="253"/>
      <c r="AN34" s="252"/>
      <c r="AO34" s="252"/>
      <c r="AP34" s="252"/>
      <c r="AQ34" s="252"/>
      <c r="AR34" s="252"/>
      <c r="AS34" s="225"/>
      <c r="AT34" s="2123">
        <f>SUM(R34:AS34)</f>
        <v>0</v>
      </c>
      <c r="AU34" s="2124"/>
      <c r="AV34" s="2125"/>
      <c r="AW34" s="2126">
        <f t="shared" si="2"/>
        <v>0</v>
      </c>
      <c r="AX34" s="2127"/>
      <c r="AY34" s="2128"/>
      <c r="AZ34" s="797" t="e">
        <f>ROUNDDOWN(AW34/AT35,1)</f>
        <v>#DIV/0!</v>
      </c>
      <c r="BA34" s="746"/>
      <c r="BP34" s="12"/>
    </row>
    <row r="35" spans="2:68" ht="21" customHeight="1" thickBot="1" x14ac:dyDescent="0.25">
      <c r="B35" s="2141" t="s">
        <v>44</v>
      </c>
      <c r="C35" s="2142"/>
      <c r="D35" s="2142"/>
      <c r="E35" s="2142"/>
      <c r="F35" s="2142"/>
      <c r="G35" s="2142"/>
      <c r="H35" s="2142"/>
      <c r="I35" s="2142"/>
      <c r="J35" s="2142"/>
      <c r="K35" s="2142"/>
      <c r="L35" s="2142"/>
      <c r="M35" s="2142"/>
      <c r="N35" s="2142"/>
      <c r="O35" s="2142"/>
      <c r="P35" s="2142"/>
      <c r="Q35" s="2142"/>
      <c r="R35" s="2143"/>
      <c r="S35" s="2143"/>
      <c r="T35" s="2143"/>
      <c r="U35" s="2143"/>
      <c r="V35" s="2143"/>
      <c r="W35" s="2143"/>
      <c r="X35" s="2143"/>
      <c r="Y35" s="2143"/>
      <c r="Z35" s="2143"/>
      <c r="AA35" s="2143"/>
      <c r="AB35" s="2143"/>
      <c r="AC35" s="2143"/>
      <c r="AD35" s="2143"/>
      <c r="AE35" s="2143"/>
      <c r="AF35" s="2143"/>
      <c r="AG35" s="2143"/>
      <c r="AH35" s="2143"/>
      <c r="AI35" s="2143"/>
      <c r="AJ35" s="2143"/>
      <c r="AK35" s="2143"/>
      <c r="AL35" s="2143"/>
      <c r="AM35" s="2143"/>
      <c r="AN35" s="2143"/>
      <c r="AO35" s="2143"/>
      <c r="AP35" s="2143"/>
      <c r="AQ35" s="2143"/>
      <c r="AR35" s="2143"/>
      <c r="AS35" s="2144"/>
      <c r="AT35" s="2021"/>
      <c r="AU35" s="2022"/>
      <c r="AV35" s="2022"/>
      <c r="AW35" s="2022"/>
      <c r="AX35" s="2022"/>
      <c r="AY35" s="2022"/>
      <c r="AZ35" s="2023"/>
      <c r="BA35" s="748"/>
      <c r="BP35" s="12"/>
    </row>
    <row r="36" spans="2:68" ht="21" customHeight="1" x14ac:dyDescent="0.2">
      <c r="B36" s="758"/>
      <c r="C36" s="759"/>
      <c r="D36" s="759"/>
      <c r="E36" s="759"/>
      <c r="F36" s="759"/>
      <c r="G36" s="759"/>
      <c r="H36" s="759"/>
      <c r="I36" s="759"/>
      <c r="J36" s="759"/>
      <c r="K36" s="759"/>
      <c r="L36" s="759"/>
      <c r="M36" s="759"/>
      <c r="N36" s="759"/>
      <c r="O36" s="759"/>
      <c r="P36" s="759"/>
      <c r="Q36" s="759"/>
      <c r="R36" s="759"/>
      <c r="S36" s="759"/>
      <c r="T36" s="759"/>
      <c r="U36" s="759"/>
      <c r="V36" s="759"/>
      <c r="W36" s="759"/>
      <c r="X36" s="759"/>
      <c r="Y36" s="759"/>
      <c r="Z36" s="759"/>
      <c r="AA36" s="759"/>
      <c r="AB36" s="759"/>
      <c r="AC36" s="759"/>
      <c r="AD36" s="759"/>
      <c r="AE36" s="759"/>
      <c r="AF36" s="759"/>
      <c r="AG36" s="759"/>
      <c r="AH36" s="759"/>
      <c r="AI36" s="759"/>
      <c r="AJ36" s="759"/>
      <c r="AK36" s="759"/>
      <c r="AL36" s="759"/>
      <c r="AM36" s="759"/>
      <c r="AN36" s="759"/>
      <c r="AO36" s="2105"/>
      <c r="AP36" s="2105"/>
      <c r="AQ36" s="2105"/>
      <c r="AR36" s="2105"/>
      <c r="AS36" s="2105"/>
      <c r="AT36" s="2105"/>
      <c r="AU36" s="2105"/>
      <c r="AV36" s="2105"/>
      <c r="AW36" s="2105"/>
      <c r="AX36" s="2105"/>
      <c r="AY36" s="2105"/>
      <c r="AZ36" s="2105"/>
      <c r="BA36" s="759"/>
      <c r="BP36" s="12"/>
    </row>
    <row r="37" spans="2:68" s="12" customFormat="1" ht="15" customHeight="1" x14ac:dyDescent="0.2">
      <c r="B37" s="10"/>
      <c r="C37" s="10"/>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c r="AY37" s="10"/>
      <c r="AZ37" s="10"/>
      <c r="BA37" s="11"/>
      <c r="BP37" s="1"/>
    </row>
    <row r="38" spans="2:68" s="12" customFormat="1" ht="15.75" customHeight="1" x14ac:dyDescent="0.2">
      <c r="B38" s="11"/>
      <c r="C38" s="11"/>
      <c r="D38" s="11"/>
      <c r="E38" s="11"/>
      <c r="F38" s="11"/>
      <c r="G38" s="11"/>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c r="AY38" s="11"/>
      <c r="AZ38" s="11"/>
      <c r="BA38" s="13"/>
      <c r="BP38" s="1"/>
    </row>
    <row r="39" spans="2:68" s="12" customFormat="1" ht="17.25" customHeight="1" x14ac:dyDescent="0.2">
      <c r="B39" s="13"/>
      <c r="C39" s="13"/>
      <c r="D39" s="13"/>
      <c r="E39" s="13"/>
      <c r="F39" s="13"/>
      <c r="G39" s="13"/>
      <c r="H39" s="13"/>
      <c r="I39" s="13"/>
      <c r="J39" s="13"/>
      <c r="K39" s="13"/>
      <c r="L39" s="13"/>
      <c r="M39" s="13"/>
      <c r="N39" s="13"/>
      <c r="O39" s="13"/>
      <c r="P39" s="13"/>
      <c r="Q39" s="13"/>
      <c r="R39" s="13"/>
      <c r="S39" s="13"/>
      <c r="T39" s="13"/>
      <c r="U39" s="13"/>
      <c r="V39" s="13"/>
      <c r="W39" s="13"/>
      <c r="X39" s="13"/>
      <c r="Y39" s="13"/>
      <c r="Z39" s="13"/>
      <c r="AA39" s="13"/>
      <c r="AB39" s="13"/>
      <c r="AC39" s="13"/>
      <c r="AD39" s="13"/>
      <c r="AE39" s="13"/>
      <c r="AF39" s="13"/>
      <c r="AG39" s="13"/>
      <c r="AH39" s="13"/>
      <c r="AI39" s="13"/>
      <c r="AJ39" s="13"/>
      <c r="AK39" s="13"/>
      <c r="AL39" s="13"/>
      <c r="AM39" s="13"/>
      <c r="AN39" s="13"/>
      <c r="AO39" s="13"/>
      <c r="AP39" s="13"/>
      <c r="AQ39" s="13"/>
      <c r="AR39" s="13"/>
      <c r="AS39" s="13"/>
      <c r="AT39" s="13"/>
      <c r="AU39" s="13"/>
      <c r="AV39" s="13"/>
      <c r="AW39" s="13"/>
      <c r="AX39" s="13"/>
      <c r="AY39" s="13"/>
      <c r="AZ39" s="13"/>
      <c r="BA39" s="10"/>
      <c r="BP39" s="1"/>
    </row>
    <row r="40" spans="2:68" ht="21" customHeight="1" x14ac:dyDescent="0.2">
      <c r="BP40" s="1"/>
    </row>
    <row r="41" spans="2:68" ht="33.75" customHeight="1" x14ac:dyDescent="0.2">
      <c r="BP41" s="1"/>
    </row>
    <row r="42" spans="2:68" ht="48" customHeight="1" x14ac:dyDescent="0.2">
      <c r="BP42" s="1"/>
    </row>
    <row r="43" spans="2:68" ht="21" customHeight="1" x14ac:dyDescent="0.2">
      <c r="BP43" s="1"/>
    </row>
    <row r="50" spans="58:58" ht="21" customHeight="1" x14ac:dyDescent="0.2">
      <c r="BF50" s="1" t="s">
        <v>574</v>
      </c>
    </row>
    <row r="51" spans="58:58" ht="21" customHeight="1" x14ac:dyDescent="0.2">
      <c r="BF51" s="1" t="s">
        <v>575</v>
      </c>
    </row>
    <row r="52" spans="58:58" ht="21" customHeight="1" x14ac:dyDescent="0.2">
      <c r="BF52" s="1" t="s">
        <v>576</v>
      </c>
    </row>
    <row r="53" spans="58:58" ht="21" customHeight="1" x14ac:dyDescent="0.2">
      <c r="BF53" s="1" t="s">
        <v>577</v>
      </c>
    </row>
  </sheetData>
  <sheetProtection algorithmName="SHA-512" hashValue="wXKUkEpCS5YP1mZ/f+M7nzZNNJuVbkWT+3rlsIrEdSrUzr4zkHvsyhExuuUqVAILz26XSEKEApbXD8Z78IX4YA==" saltValue="yz5wCG+8xqy9GBr/+2MkFw==" spinCount="100000" sheet="1" objects="1" scenarios="1"/>
  <customSheetViews>
    <customSheetView guid="{E5B59279-AC02-449B-9B6C-AEEA7F9D3D1D}" scale="60" showPageBreaks="1" fitToPage="1" printArea="1" hiddenColumns="1" view="pageBreakPreview" topLeftCell="A8">
      <selection activeCell="AZ29" sqref="AZ29"/>
      <pageMargins left="0.39370078740157483" right="0.39370078740157483" top="0.55000000000000004" bottom="0.19685039370078741" header="0.39370078740157483" footer="0.23"/>
      <printOptions horizontalCentered="1"/>
      <headerFooter alignWithMargins="0"/>
    </customSheetView>
  </customSheetViews>
  <mergeCells count="127">
    <mergeCell ref="AW26:AY26"/>
    <mergeCell ref="AW24:AY24"/>
    <mergeCell ref="AT25:AV25"/>
    <mergeCell ref="AT27:AV27"/>
    <mergeCell ref="H16:J16"/>
    <mergeCell ref="H18:J18"/>
    <mergeCell ref="H17:J17"/>
    <mergeCell ref="B16:G16"/>
    <mergeCell ref="K21:Q21"/>
    <mergeCell ref="K20:Q20"/>
    <mergeCell ref="B19:G19"/>
    <mergeCell ref="AW23:AY23"/>
    <mergeCell ref="B17:G17"/>
    <mergeCell ref="B18:G18"/>
    <mergeCell ref="AW22:AY22"/>
    <mergeCell ref="K17:Q17"/>
    <mergeCell ref="AW21:AY21"/>
    <mergeCell ref="AT23:AV23"/>
    <mergeCell ref="H19:J19"/>
    <mergeCell ref="H20:J20"/>
    <mergeCell ref="K19:Q19"/>
    <mergeCell ref="AW19:AY19"/>
    <mergeCell ref="AT19:AV19"/>
    <mergeCell ref="B21:G21"/>
    <mergeCell ref="AW20:AY20"/>
    <mergeCell ref="B22:G22"/>
    <mergeCell ref="AT20:AV20"/>
    <mergeCell ref="AT21:AV21"/>
    <mergeCell ref="B3:AV3"/>
    <mergeCell ref="H13:J13"/>
    <mergeCell ref="K7:X7"/>
    <mergeCell ref="R9:X9"/>
    <mergeCell ref="AT14:AV14"/>
    <mergeCell ref="B4:AZ4"/>
    <mergeCell ref="K9:O12"/>
    <mergeCell ref="K6:X6"/>
    <mergeCell ref="P11:Q11"/>
    <mergeCell ref="B6:J6"/>
    <mergeCell ref="B7:J7"/>
    <mergeCell ref="P12:Q12"/>
    <mergeCell ref="AM9:AS9"/>
    <mergeCell ref="AT9:AV12"/>
    <mergeCell ref="AW13:AY13"/>
    <mergeCell ref="B15:G15"/>
    <mergeCell ref="H15:J15"/>
    <mergeCell ref="B14:G14"/>
    <mergeCell ref="B13:G13"/>
    <mergeCell ref="K14:Q14"/>
    <mergeCell ref="H14:J14"/>
    <mergeCell ref="B9:G12"/>
    <mergeCell ref="H9:J12"/>
    <mergeCell ref="H21:J21"/>
    <mergeCell ref="K23:Q23"/>
    <mergeCell ref="B20:G20"/>
    <mergeCell ref="B26:G26"/>
    <mergeCell ref="H22:J22"/>
    <mergeCell ref="B24:G24"/>
    <mergeCell ref="H26:J26"/>
    <mergeCell ref="H23:J23"/>
    <mergeCell ref="AT22:AV22"/>
    <mergeCell ref="K22:Q22"/>
    <mergeCell ref="K26:Q26"/>
    <mergeCell ref="B25:G25"/>
    <mergeCell ref="B23:G23"/>
    <mergeCell ref="K24:Q24"/>
    <mergeCell ref="K25:Q25"/>
    <mergeCell ref="H24:J24"/>
    <mergeCell ref="H25:J25"/>
    <mergeCell ref="BA9:BA12"/>
    <mergeCell ref="AT18:AV18"/>
    <mergeCell ref="K18:Q18"/>
    <mergeCell ref="AW14:AY14"/>
    <mergeCell ref="AW15:AY15"/>
    <mergeCell ref="AW9:AY12"/>
    <mergeCell ref="Y9:AE9"/>
    <mergeCell ref="AT13:AV13"/>
    <mergeCell ref="AW17:AY17"/>
    <mergeCell ref="AF9:AL9"/>
    <mergeCell ref="AZ9:AZ12"/>
    <mergeCell ref="K16:Q16"/>
    <mergeCell ref="AT15:AV15"/>
    <mergeCell ref="AW18:AY18"/>
    <mergeCell ref="AW16:AY16"/>
    <mergeCell ref="AT17:AV17"/>
    <mergeCell ref="AT16:AV16"/>
    <mergeCell ref="P10:Q10"/>
    <mergeCell ref="K15:Q15"/>
    <mergeCell ref="K13:Q13"/>
    <mergeCell ref="AO36:AZ36"/>
    <mergeCell ref="AT31:AV31"/>
    <mergeCell ref="AW31:AY31"/>
    <mergeCell ref="AT34:AV34"/>
    <mergeCell ref="AW34:AY34"/>
    <mergeCell ref="AT24:AV24"/>
    <mergeCell ref="AW32:AY32"/>
    <mergeCell ref="AT35:AZ35"/>
    <mergeCell ref="AT33:AV33"/>
    <mergeCell ref="AW33:AY33"/>
    <mergeCell ref="AW30:AY30"/>
    <mergeCell ref="AW29:AY29"/>
    <mergeCell ref="AW25:AY25"/>
    <mergeCell ref="AT26:AV26"/>
    <mergeCell ref="AW28:AY28"/>
    <mergeCell ref="B35:AS35"/>
    <mergeCell ref="B29:Q29"/>
    <mergeCell ref="AT29:AV29"/>
    <mergeCell ref="B31:G31"/>
    <mergeCell ref="H31:J31"/>
    <mergeCell ref="K31:Q31"/>
    <mergeCell ref="B33:G33"/>
    <mergeCell ref="H27:J27"/>
    <mergeCell ref="AW27:AY27"/>
    <mergeCell ref="B34:G34"/>
    <mergeCell ref="H34:J34"/>
    <mergeCell ref="AT28:AV28"/>
    <mergeCell ref="H30:J30"/>
    <mergeCell ref="B27:G27"/>
    <mergeCell ref="K30:Q30"/>
    <mergeCell ref="AT30:AV30"/>
    <mergeCell ref="AT32:AV32"/>
    <mergeCell ref="B32:G32"/>
    <mergeCell ref="K34:Q34"/>
    <mergeCell ref="B30:G30"/>
    <mergeCell ref="H28:J28"/>
    <mergeCell ref="K27:Q27"/>
    <mergeCell ref="B28:G28"/>
    <mergeCell ref="K28:Q28"/>
  </mergeCells>
  <phoneticPr fontId="5"/>
  <dataValidations count="2">
    <dataValidation type="list" allowBlank="1" showInputMessage="1" showErrorMessage="1" sqref="H13:J28">
      <formula1>$BF$49:$BF$53</formula1>
    </dataValidation>
    <dataValidation type="list" allowBlank="1" showInputMessage="1" showErrorMessage="1" sqref="K7:X7">
      <formula1>$BP$2:$BP$16</formula1>
    </dataValidation>
  </dataValidations>
  <printOptions horizontalCentered="1"/>
  <pageMargins left="0.39370078740157483" right="0.39370078740157483" top="0.55000000000000004" bottom="0.19685039370078741" header="0.39370078740157483" footer="0.23"/>
  <pageSetup paperSize="9" scale="52" orientation="portrait"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BR54"/>
  <sheetViews>
    <sheetView showGridLines="0" view="pageBreakPreview" zoomScale="80" zoomScaleNormal="75" zoomScaleSheetLayoutView="80" workbookViewId="0">
      <selection activeCell="K6" sqref="K6:X6"/>
    </sheetView>
  </sheetViews>
  <sheetFormatPr defaultColWidth="9" defaultRowHeight="21" customHeight="1" x14ac:dyDescent="0.2"/>
  <cols>
    <col min="1" max="1" width="1.21875" style="1" customWidth="1"/>
    <col min="2" max="5" width="2.6640625" style="3" customWidth="1"/>
    <col min="6" max="6" width="2.6640625" style="1" customWidth="1"/>
    <col min="7" max="7" width="6.77734375" style="1" customWidth="1"/>
    <col min="8" max="8" width="4.33203125" style="1" customWidth="1"/>
    <col min="9" max="9" width="4.44140625" style="1" customWidth="1"/>
    <col min="10" max="10" width="3.6640625" style="1" customWidth="1"/>
    <col min="11" max="15" width="2.109375" style="1" customWidth="1"/>
    <col min="16" max="17" width="2.6640625" style="1" customWidth="1"/>
    <col min="18" max="45" width="2.77734375" style="1" customWidth="1"/>
    <col min="46" max="50" width="3.33203125" style="1" customWidth="1"/>
    <col min="51" max="51" width="4.109375" style="1" customWidth="1"/>
    <col min="52" max="52" width="8.88671875" style="1" customWidth="1"/>
    <col min="53" max="53" width="21.88671875" style="1" customWidth="1"/>
    <col min="54" max="67" width="2.6640625" style="1" customWidth="1"/>
    <col min="68" max="68" width="10.44140625" style="18" customWidth="1"/>
    <col min="69" max="16384" width="9" style="1"/>
  </cols>
  <sheetData>
    <row r="2" spans="2:70" ht="17.25" customHeight="1" x14ac:dyDescent="0.2">
      <c r="BA2" s="1" t="s">
        <v>872</v>
      </c>
      <c r="BP2" s="259" t="s">
        <v>415</v>
      </c>
      <c r="BQ2" s="259"/>
      <c r="BR2" s="259"/>
    </row>
    <row r="3" spans="2:70" ht="21" customHeight="1" x14ac:dyDescent="0.2">
      <c r="B3" s="2080" t="s">
        <v>869</v>
      </c>
      <c r="C3" s="2080"/>
      <c r="D3" s="2080"/>
      <c r="E3" s="2080"/>
      <c r="F3" s="2080"/>
      <c r="G3" s="2080"/>
      <c r="H3" s="2080"/>
      <c r="I3" s="2080"/>
      <c r="J3" s="2080"/>
      <c r="K3" s="2080"/>
      <c r="L3" s="2080"/>
      <c r="M3" s="2080"/>
      <c r="N3" s="2080"/>
      <c r="O3" s="2080"/>
      <c r="P3" s="2080"/>
      <c r="Q3" s="2080"/>
      <c r="R3" s="2080"/>
      <c r="S3" s="2080"/>
      <c r="T3" s="2080"/>
      <c r="U3" s="2080"/>
      <c r="V3" s="2080"/>
      <c r="W3" s="2080"/>
      <c r="X3" s="2080"/>
      <c r="Y3" s="2080"/>
      <c r="Z3" s="2080"/>
      <c r="AA3" s="2080"/>
      <c r="AB3" s="2080"/>
      <c r="AC3" s="2080"/>
      <c r="AD3" s="2080"/>
      <c r="AE3" s="2080"/>
      <c r="AF3" s="2080"/>
      <c r="AG3" s="2080"/>
      <c r="AH3" s="2080"/>
      <c r="AI3" s="2080"/>
      <c r="AJ3" s="2080"/>
      <c r="AK3" s="2080"/>
      <c r="AL3" s="2080"/>
      <c r="AM3" s="2080"/>
      <c r="AN3" s="2080"/>
      <c r="AO3" s="2080"/>
      <c r="AP3" s="2080"/>
      <c r="AQ3" s="2080"/>
      <c r="AR3" s="2080"/>
      <c r="AS3" s="2080"/>
      <c r="AT3" s="2080"/>
      <c r="AU3" s="2080"/>
      <c r="AV3" s="2080"/>
      <c r="BP3" s="1" t="s">
        <v>470</v>
      </c>
    </row>
    <row r="4" spans="2:70" ht="24.75" customHeight="1" x14ac:dyDescent="0.2">
      <c r="B4" s="2081" t="s">
        <v>38</v>
      </c>
      <c r="C4" s="2081"/>
      <c r="D4" s="2081"/>
      <c r="E4" s="2081"/>
      <c r="F4" s="2081"/>
      <c r="G4" s="2081"/>
      <c r="H4" s="2081"/>
      <c r="I4" s="2081"/>
      <c r="J4" s="2081"/>
      <c r="K4" s="2081"/>
      <c r="L4" s="2081"/>
      <c r="M4" s="2081"/>
      <c r="N4" s="2081"/>
      <c r="O4" s="2081"/>
      <c r="P4" s="2081"/>
      <c r="Q4" s="2081"/>
      <c r="R4" s="2081"/>
      <c r="S4" s="2081"/>
      <c r="T4" s="2081"/>
      <c r="U4" s="2081"/>
      <c r="V4" s="2081"/>
      <c r="W4" s="2081"/>
      <c r="X4" s="2081"/>
      <c r="Y4" s="2081"/>
      <c r="Z4" s="2081"/>
      <c r="AA4" s="2081"/>
      <c r="AB4" s="2081"/>
      <c r="AC4" s="2081"/>
      <c r="AD4" s="2081"/>
      <c r="AE4" s="2081"/>
      <c r="AF4" s="2081"/>
      <c r="AG4" s="2081"/>
      <c r="AH4" s="2081"/>
      <c r="AI4" s="2081"/>
      <c r="AJ4" s="2081"/>
      <c r="AK4" s="2081"/>
      <c r="AL4" s="2081"/>
      <c r="AM4" s="2081"/>
      <c r="AN4" s="2081"/>
      <c r="AO4" s="2081"/>
      <c r="AP4" s="2081"/>
      <c r="AQ4" s="2081"/>
      <c r="AR4" s="2081"/>
      <c r="AS4" s="2081"/>
      <c r="AT4" s="2081"/>
      <c r="AU4" s="2081"/>
      <c r="AV4" s="2081"/>
      <c r="AW4" s="2081"/>
      <c r="AX4" s="2081"/>
      <c r="AY4" s="2081"/>
      <c r="AZ4" s="2081"/>
      <c r="BP4" s="1"/>
    </row>
    <row r="5" spans="2:70" ht="13.5" customHeight="1" thickBot="1" x14ac:dyDescent="0.25">
      <c r="B5" s="2"/>
      <c r="C5" s="2"/>
      <c r="D5" s="2"/>
      <c r="E5" s="2"/>
      <c r="F5" s="2"/>
      <c r="G5" s="2"/>
      <c r="H5" s="2"/>
      <c r="I5" s="2"/>
      <c r="J5" s="2"/>
      <c r="K5" s="2"/>
      <c r="L5" s="2"/>
      <c r="M5" s="2"/>
      <c r="N5" s="2"/>
      <c r="O5" s="2"/>
      <c r="P5" s="2"/>
      <c r="Q5" s="2"/>
      <c r="R5" s="2"/>
      <c r="S5" s="2"/>
      <c r="T5" s="2"/>
      <c r="U5" s="2"/>
      <c r="V5" s="2"/>
      <c r="W5" s="2"/>
      <c r="X5" s="2"/>
      <c r="Y5" s="2"/>
      <c r="Z5" s="2"/>
      <c r="AA5" s="2"/>
      <c r="AB5" s="2"/>
      <c r="AC5" s="2"/>
      <c r="AD5" s="2"/>
      <c r="AE5" s="2"/>
      <c r="AF5" s="2"/>
      <c r="AG5" s="2"/>
      <c r="AH5" s="2"/>
      <c r="AI5" s="2"/>
      <c r="AJ5" s="2"/>
      <c r="AK5" s="2"/>
      <c r="AL5" s="2"/>
      <c r="AM5" s="2"/>
      <c r="AN5" s="2"/>
      <c r="AO5" s="2"/>
      <c r="AP5" s="2"/>
      <c r="AQ5" s="2"/>
      <c r="AR5" s="2"/>
      <c r="AS5" s="2"/>
      <c r="AT5" s="2"/>
      <c r="AU5" s="2"/>
      <c r="AV5" s="2"/>
      <c r="AW5" s="2"/>
      <c r="AX5" s="2"/>
      <c r="AY5" s="2"/>
      <c r="AZ5" s="2"/>
      <c r="BP5" s="1"/>
    </row>
    <row r="6" spans="2:70" ht="21" customHeight="1" x14ac:dyDescent="0.2">
      <c r="B6" s="2082" t="s">
        <v>288</v>
      </c>
      <c r="C6" s="2083"/>
      <c r="D6" s="2083"/>
      <c r="E6" s="2083"/>
      <c r="F6" s="2083"/>
      <c r="G6" s="2083"/>
      <c r="H6" s="2083"/>
      <c r="I6" s="2083"/>
      <c r="J6" s="2084"/>
      <c r="K6" s="2085"/>
      <c r="L6" s="2086"/>
      <c r="M6" s="2086"/>
      <c r="N6" s="2086"/>
      <c r="O6" s="2086"/>
      <c r="P6" s="2086"/>
      <c r="Q6" s="2086"/>
      <c r="R6" s="2086"/>
      <c r="S6" s="2086"/>
      <c r="T6" s="2086"/>
      <c r="U6" s="2086"/>
      <c r="V6" s="2086"/>
      <c r="W6" s="2086"/>
      <c r="X6" s="2087"/>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P6" s="1"/>
    </row>
    <row r="7" spans="2:70" ht="21" customHeight="1" thickBot="1" x14ac:dyDescent="0.25">
      <c r="B7" s="2088" t="s">
        <v>290</v>
      </c>
      <c r="C7" s="2089"/>
      <c r="D7" s="2089"/>
      <c r="E7" s="2089"/>
      <c r="F7" s="2089"/>
      <c r="G7" s="2089"/>
      <c r="H7" s="2089"/>
      <c r="I7" s="2089"/>
      <c r="J7" s="2090"/>
      <c r="K7" s="1243" t="s">
        <v>470</v>
      </c>
      <c r="L7" s="1244"/>
      <c r="M7" s="1244"/>
      <c r="N7" s="1244"/>
      <c r="O7" s="1244"/>
      <c r="P7" s="1244"/>
      <c r="Q7" s="1244"/>
      <c r="R7" s="1244"/>
      <c r="S7" s="1244"/>
      <c r="T7" s="1244"/>
      <c r="U7" s="1244"/>
      <c r="V7" s="1244"/>
      <c r="W7" s="1244"/>
      <c r="X7" s="1245"/>
      <c r="Y7" s="2"/>
      <c r="Z7" s="2"/>
      <c r="AA7" s="2"/>
      <c r="AB7" s="2"/>
      <c r="AC7" s="2"/>
      <c r="AD7" s="2"/>
      <c r="AE7" s="2"/>
      <c r="AF7" s="2"/>
      <c r="AG7" s="2"/>
      <c r="AH7" s="2"/>
      <c r="AI7" s="2"/>
      <c r="AJ7" s="2"/>
      <c r="AK7" s="2"/>
      <c r="AL7" s="2"/>
      <c r="AM7" s="2"/>
      <c r="AN7" s="2"/>
      <c r="AO7" s="2"/>
      <c r="AP7" s="2"/>
      <c r="AQ7" s="2"/>
      <c r="AR7" s="2"/>
      <c r="AS7" s="2"/>
      <c r="AT7" s="2"/>
      <c r="AU7" s="2"/>
      <c r="AV7" s="2"/>
      <c r="AW7" s="2"/>
      <c r="AX7" s="2"/>
      <c r="AY7" s="2"/>
      <c r="AZ7" s="2"/>
      <c r="BP7" s="1"/>
    </row>
    <row r="8" spans="2:70" ht="21" customHeight="1" thickBot="1" x14ac:dyDescent="0.25">
      <c r="B8" s="2"/>
      <c r="C8" s="2"/>
      <c r="D8" s="2"/>
      <c r="E8" s="2"/>
      <c r="F8" s="2"/>
      <c r="G8" s="2"/>
      <c r="H8" s="2"/>
      <c r="I8" s="2"/>
      <c r="J8" s="2"/>
      <c r="K8" s="2"/>
      <c r="L8" s="2"/>
      <c r="M8" s="2"/>
      <c r="N8" s="2"/>
      <c r="O8" s="2"/>
      <c r="P8" s="2"/>
      <c r="Q8" s="2"/>
      <c r="R8" s="2"/>
      <c r="S8" s="2"/>
      <c r="T8" s="2"/>
      <c r="U8" s="2"/>
      <c r="V8" s="2"/>
      <c r="W8" s="2"/>
      <c r="X8" s="2"/>
      <c r="Y8" s="2"/>
      <c r="Z8" s="2"/>
      <c r="AA8" s="2"/>
      <c r="AB8" s="2"/>
      <c r="AC8" s="2"/>
      <c r="AD8" s="2"/>
      <c r="AE8" s="2"/>
      <c r="AF8" s="2"/>
      <c r="AG8" s="2"/>
      <c r="AH8" s="2"/>
      <c r="AI8" s="2"/>
      <c r="AJ8" s="2"/>
      <c r="AK8" s="2"/>
      <c r="AL8" s="2"/>
      <c r="AM8" s="2"/>
      <c r="AN8" s="2"/>
      <c r="AO8" s="2"/>
      <c r="AP8" s="2"/>
      <c r="AQ8" s="2"/>
      <c r="AR8" s="2"/>
      <c r="AS8" s="2"/>
      <c r="AT8" s="2"/>
      <c r="AU8" s="2"/>
      <c r="AV8" s="2"/>
      <c r="AW8" s="2"/>
      <c r="AX8" s="2"/>
      <c r="AY8" s="2"/>
      <c r="AZ8" s="2"/>
      <c r="BP8" s="1"/>
    </row>
    <row r="9" spans="2:70" ht="21" customHeight="1" x14ac:dyDescent="0.2">
      <c r="B9" s="2051" t="s">
        <v>39</v>
      </c>
      <c r="C9" s="2052"/>
      <c r="D9" s="2052"/>
      <c r="E9" s="2052"/>
      <c r="F9" s="2052"/>
      <c r="G9" s="2052"/>
      <c r="H9" s="2057" t="s">
        <v>40</v>
      </c>
      <c r="I9" s="2057"/>
      <c r="J9" s="2057"/>
      <c r="K9" s="2060" t="s">
        <v>285</v>
      </c>
      <c r="L9" s="2061"/>
      <c r="M9" s="2061"/>
      <c r="N9" s="2061"/>
      <c r="O9" s="2061"/>
      <c r="P9" s="4"/>
      <c r="Q9" s="5"/>
      <c r="R9" s="2051" t="s">
        <v>55</v>
      </c>
      <c r="S9" s="2052"/>
      <c r="T9" s="2052"/>
      <c r="U9" s="2052"/>
      <c r="V9" s="2052"/>
      <c r="W9" s="2052"/>
      <c r="X9" s="2079"/>
      <c r="Y9" s="2051" t="s">
        <v>56</v>
      </c>
      <c r="Z9" s="2052"/>
      <c r="AA9" s="2052"/>
      <c r="AB9" s="2052"/>
      <c r="AC9" s="2052"/>
      <c r="AD9" s="2052"/>
      <c r="AE9" s="2079"/>
      <c r="AF9" s="2051" t="s">
        <v>57</v>
      </c>
      <c r="AG9" s="2052"/>
      <c r="AH9" s="2052"/>
      <c r="AI9" s="2052"/>
      <c r="AJ9" s="2052"/>
      <c r="AK9" s="2052"/>
      <c r="AL9" s="2079"/>
      <c r="AM9" s="2091" t="s">
        <v>58</v>
      </c>
      <c r="AN9" s="2052"/>
      <c r="AO9" s="2052"/>
      <c r="AP9" s="2052"/>
      <c r="AQ9" s="2052"/>
      <c r="AR9" s="2052"/>
      <c r="AS9" s="2079"/>
      <c r="AT9" s="2066" t="s">
        <v>41</v>
      </c>
      <c r="AU9" s="2067"/>
      <c r="AV9" s="2068"/>
      <c r="AW9" s="2057" t="s">
        <v>42</v>
      </c>
      <c r="AX9" s="2057"/>
      <c r="AY9" s="2057"/>
      <c r="AZ9" s="2154" t="s">
        <v>43</v>
      </c>
      <c r="BA9" s="2148" t="s">
        <v>448</v>
      </c>
      <c r="BP9" s="1"/>
    </row>
    <row r="10" spans="2:70" ht="21" customHeight="1" x14ac:dyDescent="0.2">
      <c r="B10" s="2053"/>
      <c r="C10" s="2054"/>
      <c r="D10" s="2054"/>
      <c r="E10" s="2054"/>
      <c r="F10" s="2054"/>
      <c r="G10" s="2054"/>
      <c r="H10" s="2058"/>
      <c r="I10" s="2058"/>
      <c r="J10" s="2058"/>
      <c r="K10" s="2062"/>
      <c r="L10" s="2063"/>
      <c r="M10" s="2063"/>
      <c r="N10" s="2063"/>
      <c r="O10" s="2063"/>
      <c r="P10" s="2146" t="s">
        <v>59</v>
      </c>
      <c r="Q10" s="2147"/>
      <c r="R10" s="244">
        <v>1</v>
      </c>
      <c r="S10" s="242">
        <v>2</v>
      </c>
      <c r="T10" s="242">
        <v>3</v>
      </c>
      <c r="U10" s="242">
        <v>4</v>
      </c>
      <c r="V10" s="242">
        <v>5</v>
      </c>
      <c r="W10" s="242">
        <v>6</v>
      </c>
      <c r="X10" s="243">
        <v>7</v>
      </c>
      <c r="Y10" s="241">
        <v>8</v>
      </c>
      <c r="Z10" s="242">
        <v>9</v>
      </c>
      <c r="AA10" s="242">
        <v>10</v>
      </c>
      <c r="AB10" s="242">
        <v>11</v>
      </c>
      <c r="AC10" s="242">
        <v>12</v>
      </c>
      <c r="AD10" s="242">
        <v>13</v>
      </c>
      <c r="AE10" s="243">
        <v>14</v>
      </c>
      <c r="AF10" s="241">
        <v>15</v>
      </c>
      <c r="AG10" s="242">
        <v>16</v>
      </c>
      <c r="AH10" s="242">
        <v>17</v>
      </c>
      <c r="AI10" s="242">
        <v>18</v>
      </c>
      <c r="AJ10" s="242">
        <v>19</v>
      </c>
      <c r="AK10" s="242">
        <v>20</v>
      </c>
      <c r="AL10" s="243">
        <v>21</v>
      </c>
      <c r="AM10" s="244">
        <v>22</v>
      </c>
      <c r="AN10" s="242">
        <v>23</v>
      </c>
      <c r="AO10" s="242">
        <v>24</v>
      </c>
      <c r="AP10" s="242">
        <v>25</v>
      </c>
      <c r="AQ10" s="242">
        <v>26</v>
      </c>
      <c r="AR10" s="242">
        <v>27</v>
      </c>
      <c r="AS10" s="243">
        <v>28</v>
      </c>
      <c r="AT10" s="2069"/>
      <c r="AU10" s="2070"/>
      <c r="AV10" s="2071"/>
      <c r="AW10" s="2058"/>
      <c r="AX10" s="2058"/>
      <c r="AY10" s="2058"/>
      <c r="AZ10" s="2155"/>
      <c r="BA10" s="2149"/>
      <c r="BP10" s="1"/>
    </row>
    <row r="11" spans="2:70" ht="21" customHeight="1" thickBot="1" x14ac:dyDescent="0.25">
      <c r="B11" s="2053"/>
      <c r="C11" s="2054"/>
      <c r="D11" s="2054"/>
      <c r="E11" s="2054"/>
      <c r="F11" s="2054"/>
      <c r="G11" s="2054"/>
      <c r="H11" s="2058"/>
      <c r="I11" s="2058"/>
      <c r="J11" s="2058"/>
      <c r="K11" s="2062"/>
      <c r="L11" s="2063"/>
      <c r="M11" s="2063"/>
      <c r="N11" s="2063"/>
      <c r="O11" s="2063"/>
      <c r="P11" s="2146" t="s">
        <v>60</v>
      </c>
      <c r="Q11" s="2147"/>
      <c r="R11" s="222"/>
      <c r="S11" s="223"/>
      <c r="T11" s="223"/>
      <c r="U11" s="223"/>
      <c r="V11" s="223"/>
      <c r="W11" s="223"/>
      <c r="X11" s="224"/>
      <c r="Y11" s="222"/>
      <c r="Z11" s="223"/>
      <c r="AA11" s="223"/>
      <c r="AB11" s="223"/>
      <c r="AC11" s="223"/>
      <c r="AD11" s="223"/>
      <c r="AE11" s="224"/>
      <c r="AF11" s="222"/>
      <c r="AG11" s="223"/>
      <c r="AH11" s="223"/>
      <c r="AI11" s="223"/>
      <c r="AJ11" s="223"/>
      <c r="AK11" s="223"/>
      <c r="AL11" s="225"/>
      <c r="AM11" s="222"/>
      <c r="AN11" s="223"/>
      <c r="AO11" s="223"/>
      <c r="AP11" s="223"/>
      <c r="AQ11" s="223"/>
      <c r="AR11" s="223"/>
      <c r="AS11" s="224"/>
      <c r="AT11" s="2069"/>
      <c r="AU11" s="2070"/>
      <c r="AV11" s="2071"/>
      <c r="AW11" s="2058"/>
      <c r="AX11" s="2058"/>
      <c r="AY11" s="2058"/>
      <c r="AZ11" s="2155"/>
      <c r="BA11" s="2149"/>
      <c r="BP11" s="1"/>
    </row>
    <row r="12" spans="2:70" ht="21" customHeight="1" thickBot="1" x14ac:dyDescent="0.25">
      <c r="B12" s="2055"/>
      <c r="C12" s="2056"/>
      <c r="D12" s="2056"/>
      <c r="E12" s="2056"/>
      <c r="F12" s="2056"/>
      <c r="G12" s="2056"/>
      <c r="H12" s="2059"/>
      <c r="I12" s="2059"/>
      <c r="J12" s="2059"/>
      <c r="K12" s="2064"/>
      <c r="L12" s="2065"/>
      <c r="M12" s="2065"/>
      <c r="N12" s="2065"/>
      <c r="O12" s="2065"/>
      <c r="P12" s="2158" t="s">
        <v>61</v>
      </c>
      <c r="Q12" s="2159"/>
      <c r="R12" s="226"/>
      <c r="S12" s="227"/>
      <c r="T12" s="227"/>
      <c r="U12" s="227"/>
      <c r="V12" s="227"/>
      <c r="W12" s="227"/>
      <c r="X12" s="228"/>
      <c r="Y12" s="226"/>
      <c r="Z12" s="227"/>
      <c r="AA12" s="227"/>
      <c r="AB12" s="227"/>
      <c r="AC12" s="227"/>
      <c r="AD12" s="227"/>
      <c r="AE12" s="228"/>
      <c r="AF12" s="226"/>
      <c r="AG12" s="227"/>
      <c r="AH12" s="227"/>
      <c r="AI12" s="227"/>
      <c r="AJ12" s="227"/>
      <c r="AK12" s="227"/>
      <c r="AL12" s="228"/>
      <c r="AM12" s="226"/>
      <c r="AN12" s="227"/>
      <c r="AO12" s="227"/>
      <c r="AP12" s="227"/>
      <c r="AQ12" s="227"/>
      <c r="AR12" s="227"/>
      <c r="AS12" s="228"/>
      <c r="AT12" s="2072"/>
      <c r="AU12" s="2073"/>
      <c r="AV12" s="2074"/>
      <c r="AW12" s="2059"/>
      <c r="AX12" s="2059"/>
      <c r="AY12" s="2059"/>
      <c r="AZ12" s="2156"/>
      <c r="BA12" s="2150"/>
      <c r="BP12" s="1"/>
    </row>
    <row r="13" spans="2:70" ht="21" customHeight="1" x14ac:dyDescent="0.2">
      <c r="B13" s="2042" t="s">
        <v>45</v>
      </c>
      <c r="C13" s="2043"/>
      <c r="D13" s="2043"/>
      <c r="E13" s="2043"/>
      <c r="F13" s="2043"/>
      <c r="G13" s="2043"/>
      <c r="H13" s="2011"/>
      <c r="I13" s="2011"/>
      <c r="J13" s="2011"/>
      <c r="K13" s="2044"/>
      <c r="L13" s="2045"/>
      <c r="M13" s="2045"/>
      <c r="N13" s="2045"/>
      <c r="O13" s="2045"/>
      <c r="P13" s="2045"/>
      <c r="Q13" s="2046"/>
      <c r="R13" s="233"/>
      <c r="S13" s="234"/>
      <c r="T13" s="234"/>
      <c r="U13" s="234"/>
      <c r="V13" s="234"/>
      <c r="W13" s="234"/>
      <c r="X13" s="235"/>
      <c r="Y13" s="233"/>
      <c r="Z13" s="234"/>
      <c r="AA13" s="234"/>
      <c r="AB13" s="234"/>
      <c r="AC13" s="234"/>
      <c r="AD13" s="234"/>
      <c r="AE13" s="235"/>
      <c r="AF13" s="233"/>
      <c r="AG13" s="234"/>
      <c r="AH13" s="234"/>
      <c r="AI13" s="234"/>
      <c r="AJ13" s="234"/>
      <c r="AK13" s="234"/>
      <c r="AL13" s="235"/>
      <c r="AM13" s="236"/>
      <c r="AN13" s="234"/>
      <c r="AO13" s="234"/>
      <c r="AP13" s="234"/>
      <c r="AQ13" s="234"/>
      <c r="AR13" s="234"/>
      <c r="AS13" s="235"/>
      <c r="AT13" s="2099">
        <f t="shared" ref="AT13:AT29" si="0">SUM(R13:AS13)</f>
        <v>0</v>
      </c>
      <c r="AU13" s="2099"/>
      <c r="AV13" s="2100"/>
      <c r="AW13" s="2132">
        <f>AT13/4</f>
        <v>0</v>
      </c>
      <c r="AX13" s="2133"/>
      <c r="AY13" s="2134"/>
      <c r="AZ13" s="789" t="e">
        <f>ROUNDDOWN(AW13/AT36,1)</f>
        <v>#DIV/0!</v>
      </c>
      <c r="BA13" s="257"/>
      <c r="BP13" s="1"/>
    </row>
    <row r="14" spans="2:70" ht="21" customHeight="1" thickBot="1" x14ac:dyDescent="0.25">
      <c r="B14" s="2160" t="s">
        <v>48</v>
      </c>
      <c r="C14" s="2161"/>
      <c r="D14" s="2161"/>
      <c r="E14" s="2161"/>
      <c r="F14" s="2161"/>
      <c r="G14" s="2161"/>
      <c r="H14" s="2157"/>
      <c r="I14" s="2157"/>
      <c r="J14" s="2157"/>
      <c r="K14" s="2115"/>
      <c r="L14" s="2116"/>
      <c r="M14" s="2116"/>
      <c r="N14" s="2116"/>
      <c r="O14" s="2116"/>
      <c r="P14" s="2116"/>
      <c r="Q14" s="2119"/>
      <c r="R14" s="250"/>
      <c r="S14" s="251"/>
      <c r="T14" s="251"/>
      <c r="U14" s="251"/>
      <c r="V14" s="251"/>
      <c r="W14" s="252"/>
      <c r="X14" s="225"/>
      <c r="Y14" s="250"/>
      <c r="Z14" s="252"/>
      <c r="AA14" s="252"/>
      <c r="AB14" s="252"/>
      <c r="AC14" s="252"/>
      <c r="AD14" s="252"/>
      <c r="AE14" s="225"/>
      <c r="AF14" s="250"/>
      <c r="AG14" s="252"/>
      <c r="AH14" s="252"/>
      <c r="AI14" s="252"/>
      <c r="AJ14" s="252"/>
      <c r="AK14" s="252"/>
      <c r="AL14" s="225"/>
      <c r="AM14" s="253"/>
      <c r="AN14" s="252"/>
      <c r="AO14" s="252"/>
      <c r="AP14" s="252"/>
      <c r="AQ14" s="252"/>
      <c r="AR14" s="252"/>
      <c r="AS14" s="225"/>
      <c r="AT14" s="2095">
        <f t="shared" si="0"/>
        <v>0</v>
      </c>
      <c r="AU14" s="2095"/>
      <c r="AV14" s="2096"/>
      <c r="AW14" s="2151">
        <f t="shared" ref="AW14:AW35" si="1">AT14/4</f>
        <v>0</v>
      </c>
      <c r="AX14" s="2152"/>
      <c r="AY14" s="2153"/>
      <c r="AZ14" s="790" t="e">
        <f>ROUNDDOWN(AW14/AT36,1)</f>
        <v>#DIV/0!</v>
      </c>
      <c r="BA14" s="256"/>
      <c r="BP14" s="1"/>
    </row>
    <row r="15" spans="2:70" ht="21" customHeight="1" x14ac:dyDescent="0.2">
      <c r="B15" s="2026" t="s">
        <v>875</v>
      </c>
      <c r="C15" s="2027"/>
      <c r="D15" s="2027"/>
      <c r="E15" s="2027"/>
      <c r="F15" s="2027"/>
      <c r="G15" s="2027"/>
      <c r="H15" s="2011"/>
      <c r="I15" s="2011"/>
      <c r="J15" s="2011"/>
      <c r="K15" s="2030"/>
      <c r="L15" s="2031"/>
      <c r="M15" s="2031"/>
      <c r="N15" s="2031"/>
      <c r="O15" s="2031"/>
      <c r="P15" s="2031"/>
      <c r="Q15" s="2032"/>
      <c r="R15" s="237"/>
      <c r="S15" s="238"/>
      <c r="T15" s="238"/>
      <c r="U15" s="238"/>
      <c r="V15" s="238"/>
      <c r="W15" s="238"/>
      <c r="X15" s="239"/>
      <c r="Y15" s="237"/>
      <c r="Z15" s="238"/>
      <c r="AA15" s="238"/>
      <c r="AB15" s="238"/>
      <c r="AC15" s="238"/>
      <c r="AD15" s="238"/>
      <c r="AE15" s="239"/>
      <c r="AF15" s="237"/>
      <c r="AG15" s="238"/>
      <c r="AH15" s="238"/>
      <c r="AI15" s="238"/>
      <c r="AJ15" s="238"/>
      <c r="AK15" s="238"/>
      <c r="AL15" s="239"/>
      <c r="AM15" s="237"/>
      <c r="AN15" s="238"/>
      <c r="AO15" s="238"/>
      <c r="AP15" s="238"/>
      <c r="AQ15" s="238"/>
      <c r="AR15" s="238"/>
      <c r="AS15" s="239"/>
      <c r="AT15" s="2124">
        <f t="shared" si="0"/>
        <v>0</v>
      </c>
      <c r="AU15" s="2124"/>
      <c r="AV15" s="2125"/>
      <c r="AW15" s="2132">
        <f t="shared" si="1"/>
        <v>0</v>
      </c>
      <c r="AX15" s="2133"/>
      <c r="AY15" s="2134"/>
      <c r="AZ15" s="791" t="e">
        <f>ROUNDDOWN(AW15/AT36,1)</f>
        <v>#DIV/0!</v>
      </c>
      <c r="BA15" s="254"/>
      <c r="BP15" s="1"/>
    </row>
    <row r="16" spans="2:70" ht="21" customHeight="1" x14ac:dyDescent="0.2">
      <c r="B16" s="2026" t="s">
        <v>875</v>
      </c>
      <c r="C16" s="2027"/>
      <c r="D16" s="2027"/>
      <c r="E16" s="2027"/>
      <c r="F16" s="2027"/>
      <c r="G16" s="2027"/>
      <c r="H16" s="2011"/>
      <c r="I16" s="2011"/>
      <c r="J16" s="2011"/>
      <c r="K16" s="2012"/>
      <c r="L16" s="2024"/>
      <c r="M16" s="2024"/>
      <c r="N16" s="2024"/>
      <c r="O16" s="2024"/>
      <c r="P16" s="2024"/>
      <c r="Q16" s="2025"/>
      <c r="R16" s="241"/>
      <c r="S16" s="238"/>
      <c r="T16" s="238"/>
      <c r="U16" s="238"/>
      <c r="V16" s="238"/>
      <c r="W16" s="242"/>
      <c r="X16" s="243"/>
      <c r="Y16" s="241"/>
      <c r="Z16" s="242"/>
      <c r="AA16" s="242"/>
      <c r="AB16" s="242"/>
      <c r="AC16" s="242"/>
      <c r="AD16" s="242"/>
      <c r="AE16" s="243"/>
      <c r="AF16" s="241"/>
      <c r="AG16" s="242"/>
      <c r="AH16" s="242"/>
      <c r="AI16" s="242"/>
      <c r="AJ16" s="242"/>
      <c r="AK16" s="242"/>
      <c r="AL16" s="243"/>
      <c r="AM16" s="244"/>
      <c r="AN16" s="242"/>
      <c r="AO16" s="242"/>
      <c r="AP16" s="242"/>
      <c r="AQ16" s="242"/>
      <c r="AR16" s="242"/>
      <c r="AS16" s="243"/>
      <c r="AT16" s="2111">
        <f t="shared" si="0"/>
        <v>0</v>
      </c>
      <c r="AU16" s="2111"/>
      <c r="AV16" s="2112"/>
      <c r="AW16" s="2138">
        <f t="shared" si="1"/>
        <v>0</v>
      </c>
      <c r="AX16" s="2139"/>
      <c r="AY16" s="2140"/>
      <c r="AZ16" s="791" t="e">
        <f>ROUNDDOWN(AW16/AT36,1)</f>
        <v>#DIV/0!</v>
      </c>
      <c r="BA16" s="255"/>
      <c r="BP16" s="1"/>
    </row>
    <row r="17" spans="2:68" ht="21" customHeight="1" x14ac:dyDescent="0.2">
      <c r="B17" s="2026"/>
      <c r="C17" s="2027"/>
      <c r="D17" s="2027"/>
      <c r="E17" s="2027"/>
      <c r="F17" s="2027"/>
      <c r="G17" s="2027"/>
      <c r="H17" s="2011"/>
      <c r="I17" s="2011"/>
      <c r="J17" s="2011"/>
      <c r="K17" s="2012"/>
      <c r="L17" s="2024"/>
      <c r="M17" s="2024"/>
      <c r="N17" s="2024"/>
      <c r="O17" s="2024"/>
      <c r="P17" s="2024"/>
      <c r="Q17" s="2025"/>
      <c r="R17" s="241"/>
      <c r="S17" s="238"/>
      <c r="T17" s="238"/>
      <c r="U17" s="238"/>
      <c r="V17" s="238"/>
      <c r="W17" s="238"/>
      <c r="X17" s="243"/>
      <c r="Y17" s="241"/>
      <c r="Z17" s="242"/>
      <c r="AA17" s="242"/>
      <c r="AB17" s="242"/>
      <c r="AC17" s="242"/>
      <c r="AD17" s="242"/>
      <c r="AE17" s="243"/>
      <c r="AF17" s="241"/>
      <c r="AG17" s="242"/>
      <c r="AH17" s="242"/>
      <c r="AI17" s="242"/>
      <c r="AJ17" s="242"/>
      <c r="AK17" s="242"/>
      <c r="AL17" s="243"/>
      <c r="AM17" s="244"/>
      <c r="AN17" s="242"/>
      <c r="AO17" s="242"/>
      <c r="AP17" s="242"/>
      <c r="AQ17" s="242"/>
      <c r="AR17" s="242"/>
      <c r="AS17" s="243"/>
      <c r="AT17" s="2111">
        <f t="shared" si="0"/>
        <v>0</v>
      </c>
      <c r="AU17" s="2111"/>
      <c r="AV17" s="2112"/>
      <c r="AW17" s="2138">
        <f t="shared" si="1"/>
        <v>0</v>
      </c>
      <c r="AX17" s="2139"/>
      <c r="AY17" s="2140"/>
      <c r="AZ17" s="791" t="e">
        <f>ROUNDDOWN(AW17/AT36,1)</f>
        <v>#DIV/0!</v>
      </c>
      <c r="BA17" s="255"/>
      <c r="BP17" s="1"/>
    </row>
    <row r="18" spans="2:68" ht="21" customHeight="1" x14ac:dyDescent="0.2">
      <c r="B18" s="2026"/>
      <c r="C18" s="2027"/>
      <c r="D18" s="2027"/>
      <c r="E18" s="2027"/>
      <c r="F18" s="2027"/>
      <c r="G18" s="2027"/>
      <c r="H18" s="2011"/>
      <c r="I18" s="2011"/>
      <c r="J18" s="2011"/>
      <c r="K18" s="2012"/>
      <c r="L18" s="2024"/>
      <c r="M18" s="2024"/>
      <c r="N18" s="2024"/>
      <c r="O18" s="2024"/>
      <c r="P18" s="2024"/>
      <c r="Q18" s="2025"/>
      <c r="R18" s="241"/>
      <c r="S18" s="242"/>
      <c r="T18" s="242"/>
      <c r="U18" s="242"/>
      <c r="V18" s="242"/>
      <c r="W18" s="242"/>
      <c r="X18" s="243"/>
      <c r="Y18" s="241"/>
      <c r="Z18" s="242"/>
      <c r="AA18" s="242"/>
      <c r="AB18" s="242"/>
      <c r="AC18" s="242"/>
      <c r="AD18" s="242"/>
      <c r="AE18" s="243"/>
      <c r="AF18" s="241"/>
      <c r="AG18" s="242"/>
      <c r="AH18" s="242"/>
      <c r="AI18" s="242"/>
      <c r="AJ18" s="242"/>
      <c r="AK18" s="242"/>
      <c r="AL18" s="243"/>
      <c r="AM18" s="241"/>
      <c r="AN18" s="242"/>
      <c r="AO18" s="242"/>
      <c r="AP18" s="242"/>
      <c r="AQ18" s="242"/>
      <c r="AR18" s="242"/>
      <c r="AS18" s="243"/>
      <c r="AT18" s="2111">
        <f t="shared" si="0"/>
        <v>0</v>
      </c>
      <c r="AU18" s="2111"/>
      <c r="AV18" s="2112"/>
      <c r="AW18" s="2138">
        <f t="shared" si="1"/>
        <v>0</v>
      </c>
      <c r="AX18" s="2139"/>
      <c r="AY18" s="2140"/>
      <c r="AZ18" s="791" t="e">
        <f>ROUNDDOWN(AW18/AT36,1)</f>
        <v>#DIV/0!</v>
      </c>
      <c r="BA18" s="255"/>
      <c r="BP18" s="1"/>
    </row>
    <row r="19" spans="2:68" ht="21" customHeight="1" x14ac:dyDescent="0.2">
      <c r="B19" s="2026"/>
      <c r="C19" s="2027"/>
      <c r="D19" s="2027"/>
      <c r="E19" s="2027"/>
      <c r="F19" s="2027"/>
      <c r="G19" s="2027"/>
      <c r="H19" s="2011"/>
      <c r="I19" s="2011"/>
      <c r="J19" s="2011"/>
      <c r="K19" s="2012"/>
      <c r="L19" s="2024"/>
      <c r="M19" s="2024"/>
      <c r="N19" s="2024"/>
      <c r="O19" s="2024"/>
      <c r="P19" s="2024"/>
      <c r="Q19" s="2025"/>
      <c r="R19" s="241"/>
      <c r="S19" s="242"/>
      <c r="T19" s="242"/>
      <c r="U19" s="242"/>
      <c r="V19" s="242"/>
      <c r="W19" s="242"/>
      <c r="X19" s="243"/>
      <c r="Y19" s="241"/>
      <c r="Z19" s="242"/>
      <c r="AA19" s="242"/>
      <c r="AB19" s="242"/>
      <c r="AC19" s="242"/>
      <c r="AD19" s="242"/>
      <c r="AE19" s="243"/>
      <c r="AF19" s="241"/>
      <c r="AG19" s="242"/>
      <c r="AH19" s="242"/>
      <c r="AI19" s="242"/>
      <c r="AJ19" s="242"/>
      <c r="AK19" s="242"/>
      <c r="AL19" s="243"/>
      <c r="AM19" s="241"/>
      <c r="AN19" s="242"/>
      <c r="AO19" s="242"/>
      <c r="AP19" s="242"/>
      <c r="AQ19" s="242"/>
      <c r="AR19" s="242"/>
      <c r="AS19" s="243"/>
      <c r="AT19" s="2111">
        <f t="shared" si="0"/>
        <v>0</v>
      </c>
      <c r="AU19" s="2111"/>
      <c r="AV19" s="2112"/>
      <c r="AW19" s="2138">
        <f t="shared" si="1"/>
        <v>0</v>
      </c>
      <c r="AX19" s="2139"/>
      <c r="AY19" s="2140"/>
      <c r="AZ19" s="791" t="e">
        <f>ROUNDDOWN(AW19/AT36,1)</f>
        <v>#DIV/0!</v>
      </c>
      <c r="BA19" s="255"/>
      <c r="BP19" s="1"/>
    </row>
    <row r="20" spans="2:68" ht="21" customHeight="1" x14ac:dyDescent="0.2">
      <c r="B20" s="2026"/>
      <c r="C20" s="2027"/>
      <c r="D20" s="2027"/>
      <c r="E20" s="2027"/>
      <c r="F20" s="2027"/>
      <c r="G20" s="2027"/>
      <c r="H20" s="2011"/>
      <c r="I20" s="2011"/>
      <c r="J20" s="2011"/>
      <c r="K20" s="2012"/>
      <c r="L20" s="2024"/>
      <c r="M20" s="2024"/>
      <c r="N20" s="2024"/>
      <c r="O20" s="2024"/>
      <c r="P20" s="2024"/>
      <c r="Q20" s="2025"/>
      <c r="R20" s="241"/>
      <c r="S20" s="238"/>
      <c r="T20" s="238"/>
      <c r="U20" s="238"/>
      <c r="V20" s="238"/>
      <c r="W20" s="242"/>
      <c r="X20" s="243"/>
      <c r="Y20" s="241"/>
      <c r="Z20" s="242"/>
      <c r="AA20" s="242"/>
      <c r="AB20" s="242"/>
      <c r="AC20" s="242"/>
      <c r="AD20" s="242"/>
      <c r="AE20" s="243"/>
      <c r="AF20" s="241"/>
      <c r="AG20" s="242"/>
      <c r="AH20" s="242"/>
      <c r="AI20" s="242"/>
      <c r="AJ20" s="242"/>
      <c r="AK20" s="242"/>
      <c r="AL20" s="243"/>
      <c r="AM20" s="241"/>
      <c r="AN20" s="242"/>
      <c r="AO20" s="242"/>
      <c r="AP20" s="242"/>
      <c r="AQ20" s="242"/>
      <c r="AR20" s="242"/>
      <c r="AS20" s="243"/>
      <c r="AT20" s="2111">
        <f t="shared" si="0"/>
        <v>0</v>
      </c>
      <c r="AU20" s="2111"/>
      <c r="AV20" s="2112"/>
      <c r="AW20" s="2138">
        <f t="shared" si="1"/>
        <v>0</v>
      </c>
      <c r="AX20" s="2139"/>
      <c r="AY20" s="2140"/>
      <c r="AZ20" s="791" t="e">
        <f>ROUNDDOWN(AW20/AT36,1)</f>
        <v>#DIV/0!</v>
      </c>
      <c r="BA20" s="255"/>
      <c r="BP20" s="1"/>
    </row>
    <row r="21" spans="2:68" ht="21" customHeight="1" thickBot="1" x14ac:dyDescent="0.25">
      <c r="B21" s="2017"/>
      <c r="C21" s="2011"/>
      <c r="D21" s="2011"/>
      <c r="E21" s="2011"/>
      <c r="F21" s="2011"/>
      <c r="G21" s="2011"/>
      <c r="H21" s="2011"/>
      <c r="I21" s="2011"/>
      <c r="J21" s="2011"/>
      <c r="K21" s="2012"/>
      <c r="L21" s="2024"/>
      <c r="M21" s="2024"/>
      <c r="N21" s="2024"/>
      <c r="O21" s="2024"/>
      <c r="P21" s="2024"/>
      <c r="Q21" s="2025"/>
      <c r="R21" s="241"/>
      <c r="S21" s="238"/>
      <c r="T21" s="238"/>
      <c r="U21" s="238"/>
      <c r="V21" s="238"/>
      <c r="W21" s="242"/>
      <c r="X21" s="243"/>
      <c r="Y21" s="241"/>
      <c r="Z21" s="242"/>
      <c r="AA21" s="242"/>
      <c r="AB21" s="242"/>
      <c r="AC21" s="242"/>
      <c r="AD21" s="242"/>
      <c r="AE21" s="243"/>
      <c r="AF21" s="241"/>
      <c r="AG21" s="242"/>
      <c r="AH21" s="242"/>
      <c r="AI21" s="242"/>
      <c r="AJ21" s="242"/>
      <c r="AK21" s="242"/>
      <c r="AL21" s="243"/>
      <c r="AM21" s="244"/>
      <c r="AN21" s="242"/>
      <c r="AO21" s="242"/>
      <c r="AP21" s="242"/>
      <c r="AQ21" s="242"/>
      <c r="AR21" s="242"/>
      <c r="AS21" s="243"/>
      <c r="AT21" s="2111">
        <f t="shared" si="0"/>
        <v>0</v>
      </c>
      <c r="AU21" s="2111"/>
      <c r="AV21" s="2112"/>
      <c r="AW21" s="2138">
        <f t="shared" si="1"/>
        <v>0</v>
      </c>
      <c r="AX21" s="2139"/>
      <c r="AY21" s="2140"/>
      <c r="AZ21" s="791" t="e">
        <f>ROUNDDOWN(AW21/AT36,1)</f>
        <v>#DIV/0!</v>
      </c>
      <c r="BA21" s="255"/>
      <c r="BP21" s="1"/>
    </row>
    <row r="22" spans="2:68" ht="21" customHeight="1" thickBot="1" x14ac:dyDescent="0.25">
      <c r="B22" s="2004" t="s">
        <v>870</v>
      </c>
      <c r="C22" s="2005"/>
      <c r="D22" s="2005"/>
      <c r="E22" s="2005"/>
      <c r="F22" s="2005"/>
      <c r="G22" s="2005"/>
      <c r="H22" s="2005"/>
      <c r="I22" s="2005"/>
      <c r="J22" s="2005"/>
      <c r="K22" s="2005"/>
      <c r="L22" s="2005"/>
      <c r="M22" s="2005"/>
      <c r="N22" s="2005"/>
      <c r="O22" s="2005"/>
      <c r="P22" s="2005"/>
      <c r="Q22" s="2006"/>
      <c r="R22" s="245"/>
      <c r="S22" s="230"/>
      <c r="T22" s="230"/>
      <c r="U22" s="230"/>
      <c r="V22" s="230"/>
      <c r="W22" s="230"/>
      <c r="X22" s="231"/>
      <c r="Y22" s="232"/>
      <c r="Z22" s="230"/>
      <c r="AA22" s="230"/>
      <c r="AB22" s="230"/>
      <c r="AC22" s="230"/>
      <c r="AD22" s="230"/>
      <c r="AE22" s="231"/>
      <c r="AF22" s="232"/>
      <c r="AG22" s="230"/>
      <c r="AH22" s="230"/>
      <c r="AI22" s="230"/>
      <c r="AJ22" s="230"/>
      <c r="AK22" s="230"/>
      <c r="AL22" s="231"/>
      <c r="AM22" s="229"/>
      <c r="AN22" s="230"/>
      <c r="AO22" s="230"/>
      <c r="AP22" s="230"/>
      <c r="AQ22" s="230"/>
      <c r="AR22" s="230"/>
      <c r="AS22" s="231"/>
      <c r="AT22" s="2005">
        <f>SUM(AT15:AV21)</f>
        <v>0</v>
      </c>
      <c r="AU22" s="2005"/>
      <c r="AV22" s="2145"/>
      <c r="AW22" s="2162">
        <f>AT22/4</f>
        <v>0</v>
      </c>
      <c r="AX22" s="2163"/>
      <c r="AY22" s="2164"/>
      <c r="AZ22" s="792">
        <f>IF(AND(AW22=0,AT36=0),0,ROUNDDOWN(AW22/AT36,1))</f>
        <v>0</v>
      </c>
      <c r="BA22" s="748"/>
      <c r="BP22" s="12"/>
    </row>
    <row r="23" spans="2:68" ht="21" customHeight="1" x14ac:dyDescent="0.2">
      <c r="B23" s="2017" t="s">
        <v>876</v>
      </c>
      <c r="C23" s="2011"/>
      <c r="D23" s="2011"/>
      <c r="E23" s="2011"/>
      <c r="F23" s="2011"/>
      <c r="G23" s="2011"/>
      <c r="H23" s="2011"/>
      <c r="I23" s="2011"/>
      <c r="J23" s="2011"/>
      <c r="K23" s="2012"/>
      <c r="L23" s="2024"/>
      <c r="M23" s="2024"/>
      <c r="N23" s="2024"/>
      <c r="O23" s="2024"/>
      <c r="P23" s="2024"/>
      <c r="Q23" s="2025"/>
      <c r="R23" s="241"/>
      <c r="S23" s="238"/>
      <c r="T23" s="238"/>
      <c r="U23" s="238"/>
      <c r="V23" s="238"/>
      <c r="W23" s="242"/>
      <c r="X23" s="243"/>
      <c r="Y23" s="237"/>
      <c r="Z23" s="238"/>
      <c r="AA23" s="238"/>
      <c r="AB23" s="238"/>
      <c r="AC23" s="238"/>
      <c r="AD23" s="238"/>
      <c r="AE23" s="239"/>
      <c r="AF23" s="237"/>
      <c r="AG23" s="238"/>
      <c r="AH23" s="238"/>
      <c r="AI23" s="238"/>
      <c r="AJ23" s="238"/>
      <c r="AK23" s="238"/>
      <c r="AL23" s="239"/>
      <c r="AM23" s="237"/>
      <c r="AN23" s="238"/>
      <c r="AO23" s="238"/>
      <c r="AP23" s="238"/>
      <c r="AQ23" s="238"/>
      <c r="AR23" s="238"/>
      <c r="AS23" s="239"/>
      <c r="AT23" s="2111">
        <f t="shared" si="0"/>
        <v>0</v>
      </c>
      <c r="AU23" s="2111"/>
      <c r="AV23" s="2112"/>
      <c r="AW23" s="2126">
        <f t="shared" si="1"/>
        <v>0</v>
      </c>
      <c r="AX23" s="2127"/>
      <c r="AY23" s="2128"/>
      <c r="AZ23" s="791" t="e">
        <f>ROUNDDOWN(AW23/AT36,1)</f>
        <v>#DIV/0!</v>
      </c>
      <c r="BA23" s="255"/>
      <c r="BP23" s="1"/>
    </row>
    <row r="24" spans="2:68" ht="21" customHeight="1" x14ac:dyDescent="0.2">
      <c r="B24" s="2017" t="s">
        <v>876</v>
      </c>
      <c r="C24" s="2011"/>
      <c r="D24" s="2011"/>
      <c r="E24" s="2011"/>
      <c r="F24" s="2011"/>
      <c r="G24" s="2011"/>
      <c r="H24" s="2011"/>
      <c r="I24" s="2011"/>
      <c r="J24" s="2011"/>
      <c r="K24" s="2012"/>
      <c r="L24" s="2024"/>
      <c r="M24" s="2024"/>
      <c r="N24" s="2024"/>
      <c r="O24" s="2024"/>
      <c r="P24" s="2024"/>
      <c r="Q24" s="2025"/>
      <c r="R24" s="241"/>
      <c r="S24" s="242"/>
      <c r="T24" s="242"/>
      <c r="U24" s="242"/>
      <c r="V24" s="242"/>
      <c r="W24" s="242"/>
      <c r="X24" s="243"/>
      <c r="Y24" s="241"/>
      <c r="Z24" s="242"/>
      <c r="AA24" s="242"/>
      <c r="AB24" s="242"/>
      <c r="AC24" s="242"/>
      <c r="AD24" s="242"/>
      <c r="AE24" s="243"/>
      <c r="AF24" s="241"/>
      <c r="AG24" s="242"/>
      <c r="AH24" s="242"/>
      <c r="AI24" s="242"/>
      <c r="AJ24" s="242"/>
      <c r="AK24" s="242"/>
      <c r="AL24" s="243"/>
      <c r="AM24" s="244"/>
      <c r="AN24" s="242"/>
      <c r="AO24" s="242"/>
      <c r="AP24" s="242"/>
      <c r="AQ24" s="242"/>
      <c r="AR24" s="242"/>
      <c r="AS24" s="243"/>
      <c r="AT24" s="2111">
        <f t="shared" si="0"/>
        <v>0</v>
      </c>
      <c r="AU24" s="2111"/>
      <c r="AV24" s="2112"/>
      <c r="AW24" s="2129">
        <f t="shared" si="1"/>
        <v>0</v>
      </c>
      <c r="AX24" s="2130"/>
      <c r="AY24" s="2131"/>
      <c r="AZ24" s="791" t="e">
        <f>ROUNDDOWN(AW24/AT36,1)</f>
        <v>#DIV/0!</v>
      </c>
      <c r="BA24" s="255"/>
      <c r="BP24" s="1"/>
    </row>
    <row r="25" spans="2:68" ht="21" customHeight="1" x14ac:dyDescent="0.2">
      <c r="B25" s="2017"/>
      <c r="C25" s="2011"/>
      <c r="D25" s="2011"/>
      <c r="E25" s="2011"/>
      <c r="F25" s="2011"/>
      <c r="G25" s="2011"/>
      <c r="H25" s="2011"/>
      <c r="I25" s="2011"/>
      <c r="J25" s="2011"/>
      <c r="K25" s="2011"/>
      <c r="L25" s="2011"/>
      <c r="M25" s="2011"/>
      <c r="N25" s="2011"/>
      <c r="O25" s="2011"/>
      <c r="P25" s="2011"/>
      <c r="Q25" s="2012"/>
      <c r="R25" s="241"/>
      <c r="S25" s="242"/>
      <c r="T25" s="242"/>
      <c r="U25" s="242"/>
      <c r="V25" s="242"/>
      <c r="W25" s="242"/>
      <c r="X25" s="243"/>
      <c r="Y25" s="241"/>
      <c r="Z25" s="242"/>
      <c r="AA25" s="242"/>
      <c r="AB25" s="242"/>
      <c r="AC25" s="242"/>
      <c r="AD25" s="242"/>
      <c r="AE25" s="243"/>
      <c r="AF25" s="241"/>
      <c r="AG25" s="242"/>
      <c r="AH25" s="242"/>
      <c r="AI25" s="242"/>
      <c r="AJ25" s="242"/>
      <c r="AK25" s="242"/>
      <c r="AL25" s="243"/>
      <c r="AM25" s="244"/>
      <c r="AN25" s="242"/>
      <c r="AO25" s="242"/>
      <c r="AP25" s="242"/>
      <c r="AQ25" s="242"/>
      <c r="AR25" s="242"/>
      <c r="AS25" s="243"/>
      <c r="AT25" s="2111">
        <f t="shared" si="0"/>
        <v>0</v>
      </c>
      <c r="AU25" s="2111"/>
      <c r="AV25" s="2112"/>
      <c r="AW25" s="2138">
        <f t="shared" si="1"/>
        <v>0</v>
      </c>
      <c r="AX25" s="2139"/>
      <c r="AY25" s="2140"/>
      <c r="AZ25" s="791" t="e">
        <f>ROUNDDOWN(AW25/AT36,1)</f>
        <v>#DIV/0!</v>
      </c>
      <c r="BA25" s="255"/>
      <c r="BP25" s="1"/>
    </row>
    <row r="26" spans="2:68" ht="21" customHeight="1" x14ac:dyDescent="0.2">
      <c r="B26" s="2101"/>
      <c r="C26" s="2024"/>
      <c r="D26" s="2024"/>
      <c r="E26" s="2024"/>
      <c r="F26" s="2024"/>
      <c r="G26" s="2102"/>
      <c r="H26" s="2012"/>
      <c r="I26" s="2024"/>
      <c r="J26" s="2102"/>
      <c r="K26" s="2012"/>
      <c r="L26" s="2024"/>
      <c r="M26" s="2024"/>
      <c r="N26" s="2024"/>
      <c r="O26" s="2024"/>
      <c r="P26" s="2024"/>
      <c r="Q26" s="2025"/>
      <c r="R26" s="241"/>
      <c r="S26" s="242"/>
      <c r="T26" s="242"/>
      <c r="U26" s="242"/>
      <c r="V26" s="242"/>
      <c r="W26" s="242"/>
      <c r="X26" s="243"/>
      <c r="Y26" s="241"/>
      <c r="Z26" s="242"/>
      <c r="AA26" s="242"/>
      <c r="AB26" s="242"/>
      <c r="AC26" s="242"/>
      <c r="AD26" s="242"/>
      <c r="AE26" s="243"/>
      <c r="AF26" s="241"/>
      <c r="AG26" s="242"/>
      <c r="AH26" s="242"/>
      <c r="AI26" s="242"/>
      <c r="AJ26" s="242"/>
      <c r="AK26" s="242"/>
      <c r="AL26" s="243"/>
      <c r="AM26" s="244"/>
      <c r="AN26" s="242"/>
      <c r="AO26" s="242"/>
      <c r="AP26" s="242"/>
      <c r="AQ26" s="242"/>
      <c r="AR26" s="242"/>
      <c r="AS26" s="243"/>
      <c r="AT26" s="2110">
        <f t="shared" si="0"/>
        <v>0</v>
      </c>
      <c r="AU26" s="2111"/>
      <c r="AV26" s="2112"/>
      <c r="AW26" s="2138">
        <f t="shared" si="1"/>
        <v>0</v>
      </c>
      <c r="AX26" s="2139"/>
      <c r="AY26" s="2140"/>
      <c r="AZ26" s="791" t="e">
        <f>ROUNDDOWN(AW26/AT36,1)</f>
        <v>#DIV/0!</v>
      </c>
      <c r="BA26" s="255"/>
      <c r="BP26" s="1"/>
    </row>
    <row r="27" spans="2:68" ht="21" customHeight="1" x14ac:dyDescent="0.2">
      <c r="B27" s="2101"/>
      <c r="C27" s="2024"/>
      <c r="D27" s="2024"/>
      <c r="E27" s="2024"/>
      <c r="F27" s="2024"/>
      <c r="G27" s="2102"/>
      <c r="H27" s="2012"/>
      <c r="I27" s="2024"/>
      <c r="J27" s="2102"/>
      <c r="K27" s="2012"/>
      <c r="L27" s="2024"/>
      <c r="M27" s="2024"/>
      <c r="N27" s="2024"/>
      <c r="O27" s="2024"/>
      <c r="P27" s="2024"/>
      <c r="Q27" s="2025"/>
      <c r="R27" s="241"/>
      <c r="S27" s="242"/>
      <c r="T27" s="242"/>
      <c r="U27" s="242"/>
      <c r="V27" s="242"/>
      <c r="W27" s="242"/>
      <c r="X27" s="243"/>
      <c r="Y27" s="241"/>
      <c r="Z27" s="242"/>
      <c r="AA27" s="242"/>
      <c r="AB27" s="242"/>
      <c r="AC27" s="242"/>
      <c r="AD27" s="242"/>
      <c r="AE27" s="243"/>
      <c r="AF27" s="241"/>
      <c r="AG27" s="242"/>
      <c r="AH27" s="242"/>
      <c r="AI27" s="242"/>
      <c r="AJ27" s="242"/>
      <c r="AK27" s="242"/>
      <c r="AL27" s="243"/>
      <c r="AM27" s="244"/>
      <c r="AN27" s="242"/>
      <c r="AO27" s="242"/>
      <c r="AP27" s="242"/>
      <c r="AQ27" s="242"/>
      <c r="AR27" s="242"/>
      <c r="AS27" s="243"/>
      <c r="AT27" s="2110">
        <f t="shared" si="0"/>
        <v>0</v>
      </c>
      <c r="AU27" s="2111"/>
      <c r="AV27" s="2112"/>
      <c r="AW27" s="2138">
        <f t="shared" si="1"/>
        <v>0</v>
      </c>
      <c r="AX27" s="2139"/>
      <c r="AY27" s="2140"/>
      <c r="AZ27" s="791" t="e">
        <f>ROUNDDOWN(AW27/AT36,1)</f>
        <v>#DIV/0!</v>
      </c>
      <c r="BA27" s="255"/>
      <c r="BP27" s="1"/>
    </row>
    <row r="28" spans="2:68" ht="21" customHeight="1" x14ac:dyDescent="0.2">
      <c r="B28" s="2101"/>
      <c r="C28" s="2024"/>
      <c r="D28" s="2024"/>
      <c r="E28" s="2024"/>
      <c r="F28" s="2024"/>
      <c r="G28" s="2102"/>
      <c r="H28" s="2012"/>
      <c r="I28" s="2024"/>
      <c r="J28" s="2102"/>
      <c r="K28" s="2012"/>
      <c r="L28" s="2024"/>
      <c r="M28" s="2024"/>
      <c r="N28" s="2024"/>
      <c r="O28" s="2024"/>
      <c r="P28" s="2024"/>
      <c r="Q28" s="2025"/>
      <c r="R28" s="241"/>
      <c r="S28" s="238"/>
      <c r="T28" s="238"/>
      <c r="U28" s="238"/>
      <c r="V28" s="238"/>
      <c r="W28" s="242"/>
      <c r="X28" s="243"/>
      <c r="Y28" s="241"/>
      <c r="Z28" s="242"/>
      <c r="AA28" s="242"/>
      <c r="AB28" s="242"/>
      <c r="AC28" s="242"/>
      <c r="AD28" s="242"/>
      <c r="AE28" s="243"/>
      <c r="AF28" s="241"/>
      <c r="AG28" s="242"/>
      <c r="AH28" s="242"/>
      <c r="AI28" s="242"/>
      <c r="AJ28" s="242"/>
      <c r="AK28" s="242"/>
      <c r="AL28" s="243"/>
      <c r="AM28" s="244"/>
      <c r="AN28" s="242"/>
      <c r="AO28" s="242"/>
      <c r="AP28" s="242"/>
      <c r="AQ28" s="242"/>
      <c r="AR28" s="242"/>
      <c r="AS28" s="243"/>
      <c r="AT28" s="2110">
        <f t="shared" si="0"/>
        <v>0</v>
      </c>
      <c r="AU28" s="2111"/>
      <c r="AV28" s="2112"/>
      <c r="AW28" s="2120">
        <f t="shared" si="1"/>
        <v>0</v>
      </c>
      <c r="AX28" s="2121"/>
      <c r="AY28" s="2122"/>
      <c r="AZ28" s="791" t="e">
        <f>ROUNDDOWN(AW28/AT36,1)</f>
        <v>#DIV/0!</v>
      </c>
      <c r="BA28" s="255"/>
      <c r="BP28" s="1"/>
    </row>
    <row r="29" spans="2:68" ht="21" customHeight="1" thickBot="1" x14ac:dyDescent="0.25">
      <c r="B29" s="2118"/>
      <c r="C29" s="2116"/>
      <c r="D29" s="2116"/>
      <c r="E29" s="2116"/>
      <c r="F29" s="2116"/>
      <c r="G29" s="2117"/>
      <c r="H29" s="2115"/>
      <c r="I29" s="2116"/>
      <c r="J29" s="2117"/>
      <c r="K29" s="2115"/>
      <c r="L29" s="2116"/>
      <c r="M29" s="2116"/>
      <c r="N29" s="2116"/>
      <c r="O29" s="2116"/>
      <c r="P29" s="2116"/>
      <c r="Q29" s="2119"/>
      <c r="R29" s="241"/>
      <c r="S29" s="242"/>
      <c r="T29" s="242"/>
      <c r="U29" s="242"/>
      <c r="V29" s="242"/>
      <c r="W29" s="242"/>
      <c r="X29" s="243"/>
      <c r="Y29" s="241"/>
      <c r="Z29" s="242"/>
      <c r="AA29" s="242"/>
      <c r="AB29" s="242"/>
      <c r="AC29" s="242"/>
      <c r="AD29" s="242"/>
      <c r="AE29" s="243"/>
      <c r="AF29" s="241"/>
      <c r="AG29" s="242"/>
      <c r="AH29" s="242"/>
      <c r="AI29" s="242"/>
      <c r="AJ29" s="242"/>
      <c r="AK29" s="242"/>
      <c r="AL29" s="243"/>
      <c r="AM29" s="244"/>
      <c r="AN29" s="242"/>
      <c r="AO29" s="242"/>
      <c r="AP29" s="242"/>
      <c r="AQ29" s="242"/>
      <c r="AR29" s="242"/>
      <c r="AS29" s="243"/>
      <c r="AT29" s="2094">
        <f t="shared" si="0"/>
        <v>0</v>
      </c>
      <c r="AU29" s="2095"/>
      <c r="AV29" s="2096"/>
      <c r="AW29" s="2126">
        <f t="shared" si="1"/>
        <v>0</v>
      </c>
      <c r="AX29" s="2127"/>
      <c r="AY29" s="2128"/>
      <c r="AZ29" s="791" t="e">
        <f>ROUNDDOWN(AW29/AT36,1)</f>
        <v>#DIV/0!</v>
      </c>
      <c r="BA29" s="744"/>
      <c r="BP29" s="12"/>
    </row>
    <row r="30" spans="2:68" ht="21" customHeight="1" thickBot="1" x14ac:dyDescent="0.25">
      <c r="B30" s="2004" t="s">
        <v>871</v>
      </c>
      <c r="C30" s="2005"/>
      <c r="D30" s="2005"/>
      <c r="E30" s="2005"/>
      <c r="F30" s="2005"/>
      <c r="G30" s="2005"/>
      <c r="H30" s="2005"/>
      <c r="I30" s="2005"/>
      <c r="J30" s="2005"/>
      <c r="K30" s="2005"/>
      <c r="L30" s="2005"/>
      <c r="M30" s="2005"/>
      <c r="N30" s="2005"/>
      <c r="O30" s="2005"/>
      <c r="P30" s="2005"/>
      <c r="Q30" s="2006"/>
      <c r="R30" s="245"/>
      <c r="S30" s="230"/>
      <c r="T30" s="230"/>
      <c r="U30" s="230"/>
      <c r="V30" s="230"/>
      <c r="W30" s="230"/>
      <c r="X30" s="231"/>
      <c r="Y30" s="232"/>
      <c r="Z30" s="230"/>
      <c r="AA30" s="230"/>
      <c r="AB30" s="230"/>
      <c r="AC30" s="230"/>
      <c r="AD30" s="230"/>
      <c r="AE30" s="231"/>
      <c r="AF30" s="232"/>
      <c r="AG30" s="230"/>
      <c r="AH30" s="230"/>
      <c r="AI30" s="230"/>
      <c r="AJ30" s="230"/>
      <c r="AK30" s="230"/>
      <c r="AL30" s="231"/>
      <c r="AM30" s="229"/>
      <c r="AN30" s="230"/>
      <c r="AO30" s="230"/>
      <c r="AP30" s="230"/>
      <c r="AQ30" s="230"/>
      <c r="AR30" s="230"/>
      <c r="AS30" s="231"/>
      <c r="AT30" s="2005">
        <f>SUM(AT23:AV29)</f>
        <v>0</v>
      </c>
      <c r="AU30" s="2005"/>
      <c r="AV30" s="2145"/>
      <c r="AW30" s="2135">
        <f t="shared" si="1"/>
        <v>0</v>
      </c>
      <c r="AX30" s="2136"/>
      <c r="AY30" s="2137"/>
      <c r="AZ30" s="792">
        <f>IF(AND(AW30=0,AT36=0),0,ROUNDDOWN(AW30/AT36,1))</f>
        <v>0</v>
      </c>
      <c r="BA30" s="748"/>
      <c r="BP30" s="12"/>
    </row>
    <row r="31" spans="2:68" ht="21" customHeight="1" thickBot="1" x14ac:dyDescent="0.25">
      <c r="B31" s="2165" t="s">
        <v>877</v>
      </c>
      <c r="C31" s="2166"/>
      <c r="D31" s="2166"/>
      <c r="E31" s="2166"/>
      <c r="F31" s="2166"/>
      <c r="G31" s="2167"/>
      <c r="H31" s="2098"/>
      <c r="I31" s="2099"/>
      <c r="J31" s="2100"/>
      <c r="K31" s="2098"/>
      <c r="L31" s="2099"/>
      <c r="M31" s="2099"/>
      <c r="N31" s="2099"/>
      <c r="O31" s="2099"/>
      <c r="P31" s="2099"/>
      <c r="Q31" s="2103"/>
      <c r="R31" s="240"/>
      <c r="S31" s="238"/>
      <c r="T31" s="240"/>
      <c r="U31" s="238"/>
      <c r="V31" s="240"/>
      <c r="W31" s="238"/>
      <c r="X31" s="740"/>
      <c r="Y31" s="233"/>
      <c r="Z31" s="240"/>
      <c r="AA31" s="238"/>
      <c r="AB31" s="240"/>
      <c r="AC31" s="238"/>
      <c r="AD31" s="240"/>
      <c r="AE31" s="741"/>
      <c r="AF31" s="233"/>
      <c r="AG31" s="238"/>
      <c r="AH31" s="240"/>
      <c r="AI31" s="238"/>
      <c r="AJ31" s="240"/>
      <c r="AK31" s="238"/>
      <c r="AL31" s="740"/>
      <c r="AM31" s="233"/>
      <c r="AN31" s="240"/>
      <c r="AO31" s="238"/>
      <c r="AP31" s="240"/>
      <c r="AQ31" s="238"/>
      <c r="AR31" s="240"/>
      <c r="AS31" s="238"/>
      <c r="AT31" s="2104">
        <f>SUM(R31:AS31)</f>
        <v>0</v>
      </c>
      <c r="AU31" s="2105"/>
      <c r="AV31" s="2106"/>
      <c r="AW31" s="2132">
        <f t="shared" si="1"/>
        <v>0</v>
      </c>
      <c r="AX31" s="2133"/>
      <c r="AY31" s="2134"/>
      <c r="AZ31" s="793" t="e">
        <f>ROUNDDOWN(AW31/AT36,1)</f>
        <v>#DIV/0!</v>
      </c>
      <c r="BA31" s="747"/>
      <c r="BP31" s="12"/>
    </row>
    <row r="32" spans="2:68" ht="21" customHeight="1" x14ac:dyDescent="0.2">
      <c r="B32" s="2165" t="s">
        <v>877</v>
      </c>
      <c r="C32" s="2166"/>
      <c r="D32" s="2166"/>
      <c r="E32" s="2166"/>
      <c r="F32" s="2166"/>
      <c r="G32" s="2167"/>
      <c r="H32" s="2146"/>
      <c r="I32" s="2111"/>
      <c r="J32" s="2112"/>
      <c r="K32" s="2146"/>
      <c r="L32" s="2111"/>
      <c r="M32" s="2111"/>
      <c r="N32" s="2111"/>
      <c r="O32" s="2111"/>
      <c r="P32" s="2111"/>
      <c r="Q32" s="2147"/>
      <c r="R32" s="244"/>
      <c r="S32" s="242"/>
      <c r="T32" s="242"/>
      <c r="U32" s="242"/>
      <c r="V32" s="242"/>
      <c r="W32" s="242"/>
      <c r="X32" s="243"/>
      <c r="Y32" s="244"/>
      <c r="Z32" s="242"/>
      <c r="AA32" s="242"/>
      <c r="AB32" s="242"/>
      <c r="AC32" s="242"/>
      <c r="AD32" s="242"/>
      <c r="AE32" s="243"/>
      <c r="AF32" s="244"/>
      <c r="AG32" s="242"/>
      <c r="AH32" s="242"/>
      <c r="AI32" s="242"/>
      <c r="AJ32" s="242"/>
      <c r="AK32" s="242"/>
      <c r="AL32" s="243"/>
      <c r="AM32" s="244"/>
      <c r="AN32" s="242"/>
      <c r="AO32" s="242"/>
      <c r="AP32" s="242"/>
      <c r="AQ32" s="242"/>
      <c r="AR32" s="242"/>
      <c r="AS32" s="239"/>
      <c r="AT32" s="2110">
        <f>SUM(R32:AS32)</f>
        <v>0</v>
      </c>
      <c r="AU32" s="2111"/>
      <c r="AV32" s="2112"/>
      <c r="AW32" s="2120">
        <f t="shared" si="1"/>
        <v>0</v>
      </c>
      <c r="AX32" s="2121"/>
      <c r="AY32" s="2122"/>
      <c r="AZ32" s="794" t="e">
        <f>ROUNDDOWN(AW32/AT36,1)</f>
        <v>#DIV/0!</v>
      </c>
      <c r="BA32" s="767"/>
      <c r="BP32" s="12"/>
    </row>
    <row r="33" spans="2:68" ht="21" customHeight="1" x14ac:dyDescent="0.2">
      <c r="B33" s="2110"/>
      <c r="C33" s="2111"/>
      <c r="D33" s="2111"/>
      <c r="E33" s="2111"/>
      <c r="F33" s="2111"/>
      <c r="G33" s="2112"/>
      <c r="H33" s="764"/>
      <c r="I33" s="762"/>
      <c r="J33" s="763"/>
      <c r="K33" s="764"/>
      <c r="L33" s="762"/>
      <c r="M33" s="762"/>
      <c r="N33" s="762"/>
      <c r="O33" s="762"/>
      <c r="P33" s="762"/>
      <c r="Q33" s="765"/>
      <c r="R33" s="222"/>
      <c r="S33" s="223"/>
      <c r="T33" s="223"/>
      <c r="U33" s="223"/>
      <c r="V33" s="223"/>
      <c r="W33" s="223"/>
      <c r="X33" s="224"/>
      <c r="Y33" s="222"/>
      <c r="Z33" s="223"/>
      <c r="AA33" s="223"/>
      <c r="AB33" s="223"/>
      <c r="AC33" s="223"/>
      <c r="AD33" s="223"/>
      <c r="AE33" s="224"/>
      <c r="AF33" s="222"/>
      <c r="AG33" s="223"/>
      <c r="AH33" s="223"/>
      <c r="AI33" s="223"/>
      <c r="AJ33" s="223"/>
      <c r="AK33" s="223"/>
      <c r="AL33" s="224"/>
      <c r="AM33" s="222"/>
      <c r="AN33" s="223"/>
      <c r="AO33" s="223"/>
      <c r="AP33" s="223"/>
      <c r="AQ33" s="223"/>
      <c r="AR33" s="223"/>
      <c r="AS33" s="766"/>
      <c r="AT33" s="2107">
        <f>SUM(R33:AS33)</f>
        <v>0</v>
      </c>
      <c r="AU33" s="2108"/>
      <c r="AV33" s="2109"/>
      <c r="AW33" s="2129">
        <f t="shared" si="1"/>
        <v>0</v>
      </c>
      <c r="AX33" s="2130"/>
      <c r="AY33" s="2131"/>
      <c r="AZ33" s="795" t="e">
        <f>ROUNDDOWN(AW33/AT36,1)</f>
        <v>#DIV/0!</v>
      </c>
      <c r="BA33" s="767"/>
      <c r="BP33" s="12"/>
    </row>
    <row r="34" spans="2:68" ht="21" customHeight="1" x14ac:dyDescent="0.2">
      <c r="B34" s="2110"/>
      <c r="C34" s="2111"/>
      <c r="D34" s="2111"/>
      <c r="E34" s="2111"/>
      <c r="F34" s="2111"/>
      <c r="G34" s="2112"/>
      <c r="H34" s="764"/>
      <c r="I34" s="762"/>
      <c r="J34" s="763"/>
      <c r="K34" s="764"/>
      <c r="L34" s="762"/>
      <c r="M34" s="762"/>
      <c r="N34" s="762"/>
      <c r="O34" s="762"/>
      <c r="P34" s="762"/>
      <c r="Q34" s="765"/>
      <c r="R34" s="222"/>
      <c r="S34" s="223"/>
      <c r="T34" s="223"/>
      <c r="U34" s="223"/>
      <c r="V34" s="223"/>
      <c r="W34" s="223"/>
      <c r="X34" s="224"/>
      <c r="Y34" s="222"/>
      <c r="Z34" s="223"/>
      <c r="AA34" s="223"/>
      <c r="AB34" s="223"/>
      <c r="AC34" s="223"/>
      <c r="AD34" s="223"/>
      <c r="AE34" s="224"/>
      <c r="AF34" s="222"/>
      <c r="AG34" s="223"/>
      <c r="AH34" s="223"/>
      <c r="AI34" s="223"/>
      <c r="AJ34" s="223"/>
      <c r="AK34" s="223"/>
      <c r="AL34" s="224"/>
      <c r="AM34" s="222"/>
      <c r="AN34" s="223"/>
      <c r="AO34" s="223"/>
      <c r="AP34" s="223"/>
      <c r="AQ34" s="223"/>
      <c r="AR34" s="223"/>
      <c r="AS34" s="243"/>
      <c r="AT34" s="2110">
        <f>SUM(R34:AS34)</f>
        <v>0</v>
      </c>
      <c r="AU34" s="2111"/>
      <c r="AV34" s="2112"/>
      <c r="AW34" s="2120">
        <f t="shared" si="1"/>
        <v>0</v>
      </c>
      <c r="AX34" s="2121"/>
      <c r="AY34" s="2122"/>
      <c r="AZ34" s="796" t="e">
        <f>ROUNDDOWN(AW34/AT36,1)</f>
        <v>#DIV/0!</v>
      </c>
      <c r="BA34" s="745"/>
      <c r="BP34" s="12"/>
    </row>
    <row r="35" spans="2:68" ht="21" customHeight="1" thickBot="1" x14ac:dyDescent="0.25">
      <c r="B35" s="2094"/>
      <c r="C35" s="2095"/>
      <c r="D35" s="2095"/>
      <c r="E35" s="2095"/>
      <c r="F35" s="2095"/>
      <c r="G35" s="2096"/>
      <c r="H35" s="2097"/>
      <c r="I35" s="2095"/>
      <c r="J35" s="2096"/>
      <c r="K35" s="2097"/>
      <c r="L35" s="2095"/>
      <c r="M35" s="2095"/>
      <c r="N35" s="2095"/>
      <c r="O35" s="2095"/>
      <c r="P35" s="2095"/>
      <c r="Q35" s="2113"/>
      <c r="R35" s="253"/>
      <c r="S35" s="252"/>
      <c r="T35" s="252"/>
      <c r="U35" s="252"/>
      <c r="V35" s="252"/>
      <c r="W35" s="252"/>
      <c r="X35" s="225"/>
      <c r="Y35" s="253"/>
      <c r="Z35" s="252"/>
      <c r="AA35" s="252"/>
      <c r="AB35" s="252"/>
      <c r="AC35" s="252"/>
      <c r="AD35" s="252"/>
      <c r="AE35" s="225"/>
      <c r="AF35" s="253"/>
      <c r="AG35" s="252"/>
      <c r="AH35" s="252"/>
      <c r="AI35" s="252"/>
      <c r="AJ35" s="252"/>
      <c r="AK35" s="252"/>
      <c r="AL35" s="225"/>
      <c r="AM35" s="253"/>
      <c r="AN35" s="252"/>
      <c r="AO35" s="252"/>
      <c r="AP35" s="252"/>
      <c r="AQ35" s="252"/>
      <c r="AR35" s="252"/>
      <c r="AS35" s="225"/>
      <c r="AT35" s="2123">
        <f>SUM(R35:AS35)</f>
        <v>0</v>
      </c>
      <c r="AU35" s="2124"/>
      <c r="AV35" s="2125"/>
      <c r="AW35" s="2126">
        <f t="shared" si="1"/>
        <v>0</v>
      </c>
      <c r="AX35" s="2127"/>
      <c r="AY35" s="2128"/>
      <c r="AZ35" s="797" t="e">
        <f>ROUNDDOWN(AW35/AT36,1)</f>
        <v>#DIV/0!</v>
      </c>
      <c r="BA35" s="746"/>
      <c r="BP35" s="12"/>
    </row>
    <row r="36" spans="2:68" ht="21" customHeight="1" thickBot="1" x14ac:dyDescent="0.25">
      <c r="B36" s="2141" t="s">
        <v>873</v>
      </c>
      <c r="C36" s="2142"/>
      <c r="D36" s="2142"/>
      <c r="E36" s="2142"/>
      <c r="F36" s="2142"/>
      <c r="G36" s="2142"/>
      <c r="H36" s="2142"/>
      <c r="I36" s="2142"/>
      <c r="J36" s="2142"/>
      <c r="K36" s="2142"/>
      <c r="L36" s="2142"/>
      <c r="M36" s="2142"/>
      <c r="N36" s="2142"/>
      <c r="O36" s="2142"/>
      <c r="P36" s="2142"/>
      <c r="Q36" s="2142"/>
      <c r="R36" s="2143"/>
      <c r="S36" s="2143"/>
      <c r="T36" s="2143"/>
      <c r="U36" s="2143"/>
      <c r="V36" s="2143"/>
      <c r="W36" s="2143"/>
      <c r="X36" s="2143"/>
      <c r="Y36" s="2143"/>
      <c r="Z36" s="2143"/>
      <c r="AA36" s="2143"/>
      <c r="AB36" s="2143"/>
      <c r="AC36" s="2143"/>
      <c r="AD36" s="2143"/>
      <c r="AE36" s="2143"/>
      <c r="AF36" s="2143"/>
      <c r="AG36" s="2143"/>
      <c r="AH36" s="2143"/>
      <c r="AI36" s="2143"/>
      <c r="AJ36" s="2143"/>
      <c r="AK36" s="2143"/>
      <c r="AL36" s="2143"/>
      <c r="AM36" s="2143"/>
      <c r="AN36" s="2143"/>
      <c r="AO36" s="2143"/>
      <c r="AP36" s="2143"/>
      <c r="AQ36" s="2143"/>
      <c r="AR36" s="2143"/>
      <c r="AS36" s="2144"/>
      <c r="AT36" s="2021"/>
      <c r="AU36" s="2022"/>
      <c r="AV36" s="2022"/>
      <c r="AW36" s="2022"/>
      <c r="AX36" s="2022"/>
      <c r="AY36" s="2022"/>
      <c r="AZ36" s="2023"/>
      <c r="BA36" s="748"/>
      <c r="BP36" s="12"/>
    </row>
    <row r="37" spans="2:68" ht="21" customHeight="1" x14ac:dyDescent="0.2">
      <c r="B37" s="758"/>
      <c r="C37" s="759" t="s">
        <v>830</v>
      </c>
      <c r="D37" s="759"/>
      <c r="E37" s="759"/>
      <c r="F37" s="759"/>
      <c r="G37" s="759"/>
      <c r="H37" s="759"/>
      <c r="I37" s="759"/>
      <c r="J37" s="759"/>
      <c r="K37" s="759"/>
      <c r="L37" s="759"/>
      <c r="M37" s="759"/>
      <c r="N37" s="759"/>
      <c r="O37" s="759"/>
      <c r="P37" s="759"/>
      <c r="Q37" s="759"/>
      <c r="R37" s="759"/>
      <c r="S37" s="759"/>
      <c r="T37" s="759"/>
      <c r="U37" s="759"/>
      <c r="V37" s="759"/>
      <c r="W37" s="759"/>
      <c r="X37" s="759"/>
      <c r="Y37" s="759"/>
      <c r="Z37" s="759"/>
      <c r="AA37" s="759"/>
      <c r="AB37" s="759"/>
      <c r="AC37" s="759"/>
      <c r="AD37" s="759"/>
      <c r="AE37" s="759"/>
      <c r="AF37" s="759"/>
      <c r="AG37" s="759"/>
      <c r="AH37" s="759"/>
      <c r="AI37" s="759"/>
      <c r="AJ37" s="759"/>
      <c r="AK37" s="759"/>
      <c r="AL37" s="759"/>
      <c r="AM37" s="759"/>
      <c r="AN37" s="759"/>
      <c r="AO37" s="2105" t="s">
        <v>831</v>
      </c>
      <c r="AP37" s="2105"/>
      <c r="AQ37" s="2105"/>
      <c r="AR37" s="2105"/>
      <c r="AS37" s="2105"/>
      <c r="AT37" s="2105"/>
      <c r="AU37" s="2105"/>
      <c r="AV37" s="2105"/>
      <c r="AW37" s="2105"/>
      <c r="AX37" s="2105"/>
      <c r="AY37" s="2105"/>
      <c r="AZ37" s="2105"/>
      <c r="BA37" s="759"/>
      <c r="BP37" s="12"/>
    </row>
    <row r="38" spans="2:68" s="12" customFormat="1" ht="15" customHeight="1" x14ac:dyDescent="0.2">
      <c r="B38" s="10"/>
      <c r="C38" s="10"/>
      <c r="D38" s="10"/>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c r="AY38" s="10"/>
      <c r="AZ38" s="10"/>
      <c r="BA38" s="11"/>
      <c r="BP38" s="1"/>
    </row>
    <row r="39" spans="2:68" s="12" customFormat="1" ht="15.75" customHeight="1" x14ac:dyDescent="0.2">
      <c r="B39" s="11"/>
      <c r="C39" s="11"/>
      <c r="D39" s="11"/>
      <c r="E39" s="11"/>
      <c r="F39" s="11"/>
      <c r="G39" s="11"/>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c r="AY39" s="11"/>
      <c r="AZ39" s="11"/>
      <c r="BA39" s="13"/>
      <c r="BP39" s="1"/>
    </row>
    <row r="40" spans="2:68" s="12" customFormat="1" ht="17.25" customHeight="1" x14ac:dyDescent="0.2">
      <c r="B40" s="13"/>
      <c r="C40" s="13"/>
      <c r="D40" s="13"/>
      <c r="E40" s="13"/>
      <c r="F40" s="13"/>
      <c r="G40" s="13"/>
      <c r="H40" s="13"/>
      <c r="I40" s="13"/>
      <c r="J40" s="13"/>
      <c r="K40" s="13"/>
      <c r="L40" s="13"/>
      <c r="M40" s="13"/>
      <c r="N40" s="13"/>
      <c r="O40" s="13"/>
      <c r="P40" s="13"/>
      <c r="Q40" s="13"/>
      <c r="R40" s="13"/>
      <c r="S40" s="13"/>
      <c r="T40" s="13"/>
      <c r="U40" s="13"/>
      <c r="V40" s="13"/>
      <c r="W40" s="13"/>
      <c r="X40" s="13"/>
      <c r="Y40" s="13"/>
      <c r="Z40" s="13"/>
      <c r="AA40" s="13"/>
      <c r="AB40" s="13"/>
      <c r="AC40" s="13"/>
      <c r="AD40" s="13"/>
      <c r="AE40" s="13"/>
      <c r="AF40" s="13"/>
      <c r="AG40" s="13"/>
      <c r="AH40" s="13"/>
      <c r="AI40" s="13"/>
      <c r="AJ40" s="13"/>
      <c r="AK40" s="13"/>
      <c r="AL40" s="13"/>
      <c r="AM40" s="13"/>
      <c r="AN40" s="13"/>
      <c r="AO40" s="13"/>
      <c r="AP40" s="13"/>
      <c r="AQ40" s="13"/>
      <c r="AR40" s="13"/>
      <c r="AS40" s="13"/>
      <c r="AT40" s="13"/>
      <c r="AU40" s="13"/>
      <c r="AV40" s="13"/>
      <c r="AW40" s="13"/>
      <c r="AX40" s="13"/>
      <c r="AY40" s="13"/>
      <c r="AZ40" s="13"/>
      <c r="BA40" s="10"/>
      <c r="BP40" s="1"/>
    </row>
    <row r="41" spans="2:68" ht="21" customHeight="1" x14ac:dyDescent="0.2">
      <c r="BP41" s="1"/>
    </row>
    <row r="42" spans="2:68" ht="33.75" customHeight="1" x14ac:dyDescent="0.2">
      <c r="BP42" s="1"/>
    </row>
    <row r="43" spans="2:68" ht="48" customHeight="1" x14ac:dyDescent="0.2">
      <c r="BP43" s="1"/>
    </row>
    <row r="44" spans="2:68" ht="21" customHeight="1" x14ac:dyDescent="0.2">
      <c r="BP44" s="1"/>
    </row>
    <row r="51" spans="58:58" ht="21" customHeight="1" x14ac:dyDescent="0.2">
      <c r="BF51" s="1" t="s">
        <v>574</v>
      </c>
    </row>
    <row r="52" spans="58:58" ht="21" customHeight="1" x14ac:dyDescent="0.2">
      <c r="BF52" s="1" t="s">
        <v>575</v>
      </c>
    </row>
    <row r="53" spans="58:58" ht="21" customHeight="1" x14ac:dyDescent="0.2">
      <c r="BF53" s="1" t="s">
        <v>576</v>
      </c>
    </row>
    <row r="54" spans="58:58" ht="21" customHeight="1" x14ac:dyDescent="0.2">
      <c r="BF54" s="1" t="s">
        <v>577</v>
      </c>
    </row>
  </sheetData>
  <mergeCells count="130">
    <mergeCell ref="B3:AV3"/>
    <mergeCell ref="B4:AZ4"/>
    <mergeCell ref="B6:J6"/>
    <mergeCell ref="K6:X6"/>
    <mergeCell ref="B7:J7"/>
    <mergeCell ref="K7:X7"/>
    <mergeCell ref="B9:G12"/>
    <mergeCell ref="H9:J12"/>
    <mergeCell ref="K9:O12"/>
    <mergeCell ref="R9:X9"/>
    <mergeCell ref="Y9:AE9"/>
    <mergeCell ref="AF9:AL9"/>
    <mergeCell ref="AM9:AS9"/>
    <mergeCell ref="AT9:AV12"/>
    <mergeCell ref="AW9:AY12"/>
    <mergeCell ref="AZ9:AZ12"/>
    <mergeCell ref="BA9:BA12"/>
    <mergeCell ref="P10:Q10"/>
    <mergeCell ref="P11:Q11"/>
    <mergeCell ref="P12:Q12"/>
    <mergeCell ref="B13:G13"/>
    <mergeCell ref="H13:J13"/>
    <mergeCell ref="K13:Q13"/>
    <mergeCell ref="AT13:AV13"/>
    <mergeCell ref="AW13:AY13"/>
    <mergeCell ref="B14:G14"/>
    <mergeCell ref="H14:J14"/>
    <mergeCell ref="K14:Q14"/>
    <mergeCell ref="AT14:AV14"/>
    <mergeCell ref="AW14:AY14"/>
    <mergeCell ref="B15:G15"/>
    <mergeCell ref="H15:J15"/>
    <mergeCell ref="K15:Q15"/>
    <mergeCell ref="AT15:AV15"/>
    <mergeCell ref="AW15:AY15"/>
    <mergeCell ref="B16:G16"/>
    <mergeCell ref="H16:J16"/>
    <mergeCell ref="K16:Q16"/>
    <mergeCell ref="AT16:AV16"/>
    <mergeCell ref="AW16:AY16"/>
    <mergeCell ref="B17:G17"/>
    <mergeCell ref="H17:J17"/>
    <mergeCell ref="K17:Q17"/>
    <mergeCell ref="AT17:AV17"/>
    <mergeCell ref="AW17:AY17"/>
    <mergeCell ref="B18:G18"/>
    <mergeCell ref="H18:J18"/>
    <mergeCell ref="K18:Q18"/>
    <mergeCell ref="AT18:AV18"/>
    <mergeCell ref="AW18:AY18"/>
    <mergeCell ref="B19:G19"/>
    <mergeCell ref="H19:J19"/>
    <mergeCell ref="K19:Q19"/>
    <mergeCell ref="AT19:AV19"/>
    <mergeCell ref="AW19:AY19"/>
    <mergeCell ref="B20:G20"/>
    <mergeCell ref="H20:J20"/>
    <mergeCell ref="K20:Q20"/>
    <mergeCell ref="AT20:AV20"/>
    <mergeCell ref="AW20:AY20"/>
    <mergeCell ref="B21:G21"/>
    <mergeCell ref="H21:J21"/>
    <mergeCell ref="K21:Q21"/>
    <mergeCell ref="AT21:AV21"/>
    <mergeCell ref="AW21:AY21"/>
    <mergeCell ref="B23:G23"/>
    <mergeCell ref="H23:J23"/>
    <mergeCell ref="K23:Q23"/>
    <mergeCell ref="AT23:AV23"/>
    <mergeCell ref="AW23:AY23"/>
    <mergeCell ref="B24:G24"/>
    <mergeCell ref="H24:J24"/>
    <mergeCell ref="K24:Q24"/>
    <mergeCell ref="AT24:AV24"/>
    <mergeCell ref="AW24:AY24"/>
    <mergeCell ref="B25:G25"/>
    <mergeCell ref="H25:J25"/>
    <mergeCell ref="K25:Q25"/>
    <mergeCell ref="AT25:AV25"/>
    <mergeCell ref="AW25:AY25"/>
    <mergeCell ref="B26:G26"/>
    <mergeCell ref="H26:J26"/>
    <mergeCell ref="K26:Q26"/>
    <mergeCell ref="AT26:AV26"/>
    <mergeCell ref="AW26:AY26"/>
    <mergeCell ref="B27:G27"/>
    <mergeCell ref="H27:J27"/>
    <mergeCell ref="K27:Q27"/>
    <mergeCell ref="AT27:AV27"/>
    <mergeCell ref="AW27:AY27"/>
    <mergeCell ref="B28:G28"/>
    <mergeCell ref="H28:J28"/>
    <mergeCell ref="K28:Q28"/>
    <mergeCell ref="AT28:AV28"/>
    <mergeCell ref="AW28:AY28"/>
    <mergeCell ref="AW29:AY29"/>
    <mergeCell ref="AT33:AV33"/>
    <mergeCell ref="AW33:AY33"/>
    <mergeCell ref="B30:Q30"/>
    <mergeCell ref="AT30:AV30"/>
    <mergeCell ref="AW30:AY30"/>
    <mergeCell ref="B31:G31"/>
    <mergeCell ref="H31:J31"/>
    <mergeCell ref="K31:Q31"/>
    <mergeCell ref="AT31:AV31"/>
    <mergeCell ref="AW31:AY31"/>
    <mergeCell ref="B36:AS36"/>
    <mergeCell ref="AT36:AZ36"/>
    <mergeCell ref="AO37:AZ37"/>
    <mergeCell ref="B22:Q22"/>
    <mergeCell ref="AT22:AV22"/>
    <mergeCell ref="AW22:AY22"/>
    <mergeCell ref="B34:G34"/>
    <mergeCell ref="AT34:AV34"/>
    <mergeCell ref="AW34:AY34"/>
    <mergeCell ref="B35:G35"/>
    <mergeCell ref="H35:J35"/>
    <mergeCell ref="K35:Q35"/>
    <mergeCell ref="AT35:AV35"/>
    <mergeCell ref="AW35:AY35"/>
    <mergeCell ref="B32:G32"/>
    <mergeCell ref="H32:J32"/>
    <mergeCell ref="K32:Q32"/>
    <mergeCell ref="AT32:AV32"/>
    <mergeCell ref="AW32:AY32"/>
    <mergeCell ref="B33:G33"/>
    <mergeCell ref="B29:G29"/>
    <mergeCell ref="H29:J29"/>
    <mergeCell ref="K29:Q29"/>
    <mergeCell ref="AT29:AV29"/>
  </mergeCells>
  <phoneticPr fontId="5"/>
  <dataValidations count="2">
    <dataValidation type="list" allowBlank="1" showInputMessage="1" showErrorMessage="1" sqref="H13:J21 H23:J29">
      <formula1>$BF$50:$BF$54</formula1>
    </dataValidation>
    <dataValidation type="list" allowBlank="1" showInputMessage="1" showErrorMessage="1" sqref="K7:X7">
      <formula1>$BP$3</formula1>
    </dataValidation>
  </dataValidations>
  <printOptions horizontalCentered="1"/>
  <pageMargins left="0.39370078740157483" right="0.39370078740157483" top="0.55000000000000004" bottom="0.19685039370078741" header="0.39370078740157483" footer="0.23"/>
  <pageSetup paperSize="9" scale="52" orientation="portrait" r:id="rId1"/>
  <headerFooter alignWithMargins="0"/>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8">
    <pageSetUpPr fitToPage="1"/>
  </sheetPr>
  <dimension ref="A1:BA73"/>
  <sheetViews>
    <sheetView showGridLines="0" view="pageBreakPreview" zoomScaleNormal="100" zoomScaleSheetLayoutView="100" workbookViewId="0">
      <selection activeCell="C7" sqref="C7:K7"/>
    </sheetView>
  </sheetViews>
  <sheetFormatPr defaultColWidth="9" defaultRowHeight="13.2" x14ac:dyDescent="0.2"/>
  <cols>
    <col min="1" max="1" width="1.77734375" style="20" customWidth="1"/>
    <col min="2" max="2" width="19.21875" style="20" customWidth="1"/>
    <col min="3" max="3" width="4.21875" style="19" customWidth="1"/>
    <col min="4" max="4" width="3.21875" style="19" customWidth="1"/>
    <col min="5" max="5" width="4.21875" style="19" customWidth="1"/>
    <col min="6" max="7" width="3.109375" style="19" customWidth="1"/>
    <col min="8" max="8" width="4.6640625" style="19" customWidth="1"/>
    <col min="9" max="10" width="3.109375" style="19" customWidth="1"/>
    <col min="11" max="11" width="4.6640625" style="19" customWidth="1"/>
    <col min="12" max="12" width="3.21875" style="19" customWidth="1"/>
    <col min="13" max="13" width="2.77734375" style="19" customWidth="1"/>
    <col min="14" max="14" width="4.6640625" style="19" customWidth="1"/>
    <col min="15" max="16" width="3.109375" style="19" customWidth="1"/>
    <col min="17" max="17" width="4.6640625" style="19" customWidth="1"/>
    <col min="18" max="19" width="3.109375" style="19" customWidth="1"/>
    <col min="20" max="20" width="4.6640625" style="19" customWidth="1"/>
    <col min="21" max="22" width="3.109375" style="19" customWidth="1"/>
    <col min="23" max="23" width="4.6640625" style="19" customWidth="1"/>
    <col min="24" max="25" width="3.109375" style="19" customWidth="1"/>
    <col min="26" max="26" width="4.6640625" style="19" customWidth="1"/>
    <col min="27" max="28" width="3.109375" style="19" customWidth="1"/>
    <col min="29" max="29" width="4.6640625" style="19" customWidth="1"/>
    <col min="30" max="31" width="3.109375" style="19" customWidth="1"/>
    <col min="32" max="32" width="5.109375" style="19" customWidth="1"/>
    <col min="33" max="34" width="3.109375" style="20" customWidth="1"/>
    <col min="35" max="35" width="4.6640625" style="20" customWidth="1"/>
    <col min="36" max="37" width="3.109375" style="20" customWidth="1"/>
    <col min="38" max="38" width="4.6640625" style="20" customWidth="1"/>
    <col min="39" max="39" width="3.109375" style="20" customWidth="1"/>
    <col min="40" max="40" width="4.33203125" style="20" customWidth="1"/>
    <col min="41" max="41" width="4.6640625" style="20" customWidth="1"/>
    <col min="42" max="42" width="5.88671875" style="20" customWidth="1"/>
    <col min="43" max="43" width="2.6640625" style="20" customWidth="1"/>
    <col min="44" max="44" width="3.109375" style="20" customWidth="1"/>
    <col min="45" max="45" width="7.44140625" style="20" customWidth="1"/>
    <col min="46" max="16384" width="9" style="20"/>
  </cols>
  <sheetData>
    <row r="1" spans="1:53" x14ac:dyDescent="0.2">
      <c r="J1" s="24"/>
      <c r="K1" s="24"/>
      <c r="L1" s="24"/>
      <c r="M1" s="24"/>
      <c r="N1" s="24"/>
      <c r="O1" s="24"/>
      <c r="P1" s="24"/>
      <c r="Q1" s="24"/>
      <c r="R1" s="24"/>
      <c r="S1" s="24"/>
      <c r="T1" s="24"/>
      <c r="U1" s="24"/>
      <c r="V1" s="24"/>
      <c r="W1" s="24"/>
      <c r="X1" s="24"/>
      <c r="Y1" s="24"/>
      <c r="Z1" s="24"/>
      <c r="AA1" s="24"/>
    </row>
    <row r="2" spans="1:53" s="33" customFormat="1" ht="22.5" customHeight="1" x14ac:dyDescent="0.2">
      <c r="A2" s="26" t="s">
        <v>62</v>
      </c>
      <c r="B2" s="27"/>
      <c r="C2" s="28"/>
      <c r="D2" s="28"/>
      <c r="E2" s="28"/>
      <c r="F2" s="28"/>
      <c r="G2" s="29" t="s">
        <v>351</v>
      </c>
      <c r="H2" s="29"/>
      <c r="I2" s="29"/>
      <c r="J2" s="29"/>
      <c r="K2" s="29"/>
      <c r="L2" s="29"/>
      <c r="M2" s="422"/>
      <c r="N2" s="422"/>
      <c r="O2" s="422"/>
      <c r="P2" s="422"/>
      <c r="Q2" s="422"/>
      <c r="R2" s="422"/>
      <c r="S2" s="422"/>
      <c r="T2" s="422"/>
      <c r="U2" s="422"/>
      <c r="V2" s="422"/>
      <c r="W2" s="422"/>
      <c r="X2" s="422"/>
      <c r="Y2" s="422"/>
      <c r="Z2" s="29"/>
      <c r="AA2" s="29"/>
      <c r="AB2" s="29"/>
      <c r="AC2" s="29"/>
      <c r="AD2" s="28"/>
      <c r="AE2" s="28"/>
      <c r="AF2" s="28"/>
      <c r="AG2" s="28"/>
      <c r="AH2" s="28"/>
      <c r="AI2" s="28"/>
      <c r="AJ2" s="28"/>
      <c r="AK2" s="28"/>
      <c r="AL2" s="30"/>
      <c r="AM2" s="30"/>
      <c r="AN2" s="30"/>
      <c r="AO2" s="30"/>
      <c r="AP2" s="31"/>
      <c r="AQ2" s="32" t="s">
        <v>63</v>
      </c>
      <c r="AR2" s="30"/>
      <c r="AS2" s="32"/>
      <c r="AT2" s="30"/>
    </row>
    <row r="3" spans="1:53" s="33" customFormat="1" ht="22.5" customHeight="1" x14ac:dyDescent="0.2">
      <c r="A3" s="26"/>
      <c r="B3" s="27"/>
      <c r="C3" s="28"/>
      <c r="D3" s="28"/>
      <c r="E3" s="28"/>
      <c r="F3" s="28"/>
      <c r="G3" s="29"/>
      <c r="H3" s="29"/>
      <c r="I3" s="29"/>
      <c r="J3" s="29"/>
      <c r="K3" s="29"/>
      <c r="L3" s="29"/>
      <c r="M3" s="29" t="s">
        <v>67</v>
      </c>
      <c r="N3" s="29"/>
      <c r="O3" s="29"/>
      <c r="P3" s="29"/>
      <c r="Q3" s="29"/>
      <c r="R3" s="29"/>
      <c r="S3" s="29"/>
      <c r="T3" s="29"/>
      <c r="U3" s="29"/>
      <c r="V3" s="29"/>
      <c r="W3" s="29"/>
      <c r="X3" s="29"/>
      <c r="Y3" s="29"/>
      <c r="Z3" s="29"/>
      <c r="AA3" s="29"/>
      <c r="AB3" s="422"/>
      <c r="AC3" s="29"/>
      <c r="AD3" s="28"/>
      <c r="AE3" s="28"/>
      <c r="AF3" s="28"/>
      <c r="AG3" s="28"/>
      <c r="AH3" s="28"/>
      <c r="AI3" s="28"/>
      <c r="AJ3" s="28"/>
      <c r="AK3" s="28"/>
      <c r="AL3" s="30"/>
      <c r="AM3" s="30"/>
      <c r="AN3" s="30"/>
      <c r="AO3" s="30"/>
      <c r="AP3" s="31"/>
      <c r="AQ3" s="30"/>
      <c r="AR3" s="30"/>
      <c r="AS3" s="32"/>
      <c r="AT3" s="30"/>
    </row>
    <row r="4" spans="1:53" s="33" customFormat="1" ht="12" customHeight="1" thickBot="1" x14ac:dyDescent="0.25">
      <c r="B4" s="27"/>
      <c r="C4" s="28"/>
      <c r="D4" s="28"/>
      <c r="E4" s="28"/>
      <c r="F4" s="28"/>
      <c r="G4" s="27"/>
      <c r="H4" s="28"/>
      <c r="J4" s="28"/>
      <c r="K4" s="28"/>
      <c r="L4" s="28"/>
      <c r="M4" s="28"/>
      <c r="N4" s="28"/>
      <c r="O4" s="28"/>
      <c r="P4" s="28"/>
      <c r="Q4" s="28"/>
      <c r="R4" s="28"/>
      <c r="S4" s="28"/>
      <c r="T4" s="28"/>
      <c r="U4" s="28"/>
      <c r="V4" s="28"/>
      <c r="W4" s="28"/>
      <c r="X4" s="28"/>
      <c r="Y4" s="28"/>
      <c r="Z4" s="28"/>
      <c r="AA4" s="28"/>
      <c r="AB4" s="28"/>
      <c r="AC4" s="28"/>
      <c r="AD4" s="28"/>
      <c r="AE4" s="28"/>
      <c r="AF4" s="28"/>
      <c r="AG4" s="28"/>
      <c r="AH4" s="28"/>
      <c r="AI4" s="28"/>
      <c r="AJ4" s="28"/>
      <c r="AK4" s="28"/>
      <c r="AL4" s="30"/>
      <c r="AM4" s="30"/>
      <c r="AN4" s="30"/>
      <c r="AO4" s="30"/>
      <c r="AP4" s="30"/>
      <c r="AQ4" s="30"/>
      <c r="AR4" s="30"/>
      <c r="AS4" s="34"/>
      <c r="AT4" s="30"/>
    </row>
    <row r="5" spans="1:53" ht="31.5" customHeight="1" thickBot="1" x14ac:dyDescent="0.25">
      <c r="B5" s="19"/>
      <c r="E5" s="20"/>
      <c r="F5" s="2302" t="s">
        <v>829</v>
      </c>
      <c r="G5" s="2302"/>
      <c r="H5" s="2302"/>
      <c r="I5" s="2313"/>
      <c r="J5" s="2314"/>
      <c r="K5" s="2318" t="s">
        <v>397</v>
      </c>
      <c r="L5" s="2319"/>
      <c r="M5" s="2313"/>
      <c r="N5" s="2321"/>
      <c r="O5" s="2318" t="s">
        <v>398</v>
      </c>
      <c r="P5" s="2319"/>
      <c r="Q5" s="2301" t="s">
        <v>259</v>
      </c>
      <c r="R5" s="2301"/>
      <c r="S5" s="36" t="s">
        <v>829</v>
      </c>
      <c r="T5" s="36"/>
      <c r="U5" s="2313"/>
      <c r="V5" s="2314"/>
      <c r="W5" s="2322" t="s">
        <v>397</v>
      </c>
      <c r="X5" s="2301"/>
      <c r="Y5" s="2313"/>
      <c r="Z5" s="2314"/>
      <c r="AA5" s="2322" t="s">
        <v>398</v>
      </c>
      <c r="AB5" s="2301"/>
      <c r="AC5" s="2320" t="s">
        <v>68</v>
      </c>
      <c r="AD5" s="2320"/>
      <c r="AE5" s="2320"/>
      <c r="AF5" s="2320"/>
      <c r="AG5" s="2320"/>
      <c r="AH5" s="2320"/>
      <c r="AI5" s="2320"/>
      <c r="AJ5" s="2320"/>
      <c r="AK5" s="2320"/>
      <c r="AL5" s="2320"/>
      <c r="AM5" s="2320"/>
      <c r="AN5" s="2320"/>
      <c r="AO5" s="2320"/>
      <c r="AP5" s="2320"/>
      <c r="AQ5" s="2320"/>
      <c r="AR5" s="2320"/>
      <c r="AS5" s="2320"/>
    </row>
    <row r="6" spans="1:53" ht="20.25" customHeight="1" thickBot="1" x14ac:dyDescent="0.25">
      <c r="AE6" s="37" t="s">
        <v>69</v>
      </c>
      <c r="AM6" s="2178" t="s">
        <v>841</v>
      </c>
      <c r="AN6" s="2178"/>
      <c r="AO6" s="2178"/>
      <c r="AP6" s="2178"/>
      <c r="AQ6" s="2178"/>
      <c r="AR6" s="2178"/>
      <c r="AS6" s="2178"/>
    </row>
    <row r="7" spans="1:53" ht="31.5" customHeight="1" thickBot="1" x14ac:dyDescent="0.25">
      <c r="B7" s="773" t="s">
        <v>70</v>
      </c>
      <c r="C7" s="2307"/>
      <c r="D7" s="2308"/>
      <c r="E7" s="2308"/>
      <c r="F7" s="2308"/>
      <c r="G7" s="2308"/>
      <c r="H7" s="2308"/>
      <c r="I7" s="2308"/>
      <c r="J7" s="2308"/>
      <c r="K7" s="2309"/>
      <c r="L7" s="2315" t="s">
        <v>71</v>
      </c>
      <c r="M7" s="2316"/>
      <c r="N7" s="2317"/>
      <c r="O7" s="2307"/>
      <c r="P7" s="2308"/>
      <c r="Q7" s="2308"/>
      <c r="R7" s="2308"/>
      <c r="S7" s="2308"/>
      <c r="T7" s="2308"/>
      <c r="U7" s="2308"/>
      <c r="V7" s="2308"/>
      <c r="W7" s="2308"/>
      <c r="X7" s="2309"/>
      <c r="Y7" s="2306" t="s">
        <v>72</v>
      </c>
      <c r="Z7" s="2182"/>
      <c r="AA7" s="2183"/>
      <c r="AB7" s="2303"/>
      <c r="AC7" s="2305"/>
      <c r="AD7" s="2293">
        <v>1</v>
      </c>
      <c r="AE7" s="2294"/>
      <c r="AF7" s="2294"/>
      <c r="AG7" s="2294"/>
      <c r="AH7" s="2294"/>
      <c r="AI7" s="2294"/>
      <c r="AJ7" s="2294"/>
      <c r="AK7" s="2294"/>
      <c r="AL7" s="2294"/>
      <c r="AM7" s="2294"/>
      <c r="AN7" s="2294"/>
      <c r="AO7" s="2294"/>
      <c r="AP7" s="2294"/>
      <c r="AQ7" s="2294"/>
      <c r="AR7" s="2294"/>
      <c r="AS7" s="2295"/>
      <c r="AT7" s="19"/>
    </row>
    <row r="8" spans="1:53" ht="53.25" customHeight="1" thickBot="1" x14ac:dyDescent="0.25">
      <c r="B8" s="773" t="s">
        <v>287</v>
      </c>
      <c r="C8" s="2303"/>
      <c r="D8" s="2304"/>
      <c r="E8" s="2304"/>
      <c r="F8" s="2304"/>
      <c r="G8" s="2304"/>
      <c r="H8" s="2304"/>
      <c r="I8" s="2304"/>
      <c r="J8" s="2304"/>
      <c r="K8" s="2305"/>
      <c r="L8" s="2306" t="s">
        <v>286</v>
      </c>
      <c r="M8" s="2182"/>
      <c r="N8" s="2183"/>
      <c r="O8" s="2307"/>
      <c r="P8" s="2308"/>
      <c r="Q8" s="2309"/>
      <c r="R8" s="2310" t="s">
        <v>73</v>
      </c>
      <c r="S8" s="2311"/>
      <c r="T8" s="2312"/>
      <c r="U8" s="2307"/>
      <c r="V8" s="2308"/>
      <c r="W8" s="2308"/>
      <c r="X8" s="2309"/>
      <c r="Y8" s="2296" t="s">
        <v>846</v>
      </c>
      <c r="Z8" s="2297"/>
      <c r="AA8" s="2297"/>
      <c r="AB8" s="2297"/>
      <c r="AC8" s="2298">
        <v>2</v>
      </c>
      <c r="AD8" s="2179"/>
      <c r="AE8" s="2180"/>
      <c r="AF8" s="2180"/>
      <c r="AG8" s="2180"/>
      <c r="AH8" s="2180"/>
      <c r="AI8" s="2180"/>
      <c r="AJ8" s="2181" t="s">
        <v>847</v>
      </c>
      <c r="AK8" s="2182"/>
      <c r="AL8" s="2182"/>
      <c r="AM8" s="2182"/>
      <c r="AN8" s="2183"/>
      <c r="AO8" s="2190"/>
      <c r="AP8" s="2191"/>
      <c r="AQ8" s="2191"/>
      <c r="AR8" s="2191"/>
      <c r="AS8" s="2192"/>
    </row>
    <row r="9" spans="1:53" ht="41.25" customHeight="1" thickBot="1" x14ac:dyDescent="0.25">
      <c r="Y9" s="2299"/>
      <c r="Z9" s="2300"/>
      <c r="AA9" s="2300"/>
      <c r="AB9" s="2300"/>
      <c r="AC9" s="2300"/>
      <c r="AD9" s="2300"/>
      <c r="AE9" s="2300"/>
      <c r="AF9" s="2300"/>
      <c r="AG9" s="2300"/>
      <c r="AH9" s="2300"/>
      <c r="AI9" s="2300"/>
      <c r="AJ9" s="2300"/>
      <c r="AK9" s="2300"/>
      <c r="AL9" s="2300"/>
      <c r="AM9" s="2300"/>
      <c r="AN9" s="2300"/>
      <c r="AO9" s="2300"/>
      <c r="AP9" s="2300"/>
      <c r="AQ9" s="2300"/>
      <c r="AR9" s="2300"/>
      <c r="AS9" s="2300"/>
      <c r="AT9" s="40"/>
      <c r="AU9" s="40"/>
      <c r="AV9" s="40"/>
    </row>
    <row r="10" spans="1:53" ht="25.5" customHeight="1" thickBot="1" x14ac:dyDescent="0.25">
      <c r="B10" s="2290" t="s">
        <v>76</v>
      </c>
      <c r="C10" s="2291"/>
      <c r="D10" s="2291"/>
      <c r="E10" s="2292"/>
      <c r="F10" s="2281" t="s">
        <v>77</v>
      </c>
      <c r="G10" s="2282"/>
      <c r="H10" s="2283"/>
      <c r="I10" s="2281" t="s">
        <v>78</v>
      </c>
      <c r="J10" s="2282"/>
      <c r="K10" s="2283"/>
      <c r="L10" s="2280" t="s">
        <v>79</v>
      </c>
      <c r="M10" s="2276"/>
      <c r="N10" s="2277"/>
      <c r="O10" s="2280" t="s">
        <v>80</v>
      </c>
      <c r="P10" s="2276"/>
      <c r="Q10" s="2277"/>
      <c r="R10" s="2278" t="s">
        <v>247</v>
      </c>
      <c r="S10" s="2276"/>
      <c r="T10" s="2279"/>
      <c r="U10" s="2280" t="s">
        <v>248</v>
      </c>
      <c r="V10" s="2276"/>
      <c r="W10" s="2277"/>
      <c r="X10" s="2281" t="s">
        <v>81</v>
      </c>
      <c r="Y10" s="2282"/>
      <c r="Z10" s="2283"/>
      <c r="AA10" s="2281" t="s">
        <v>82</v>
      </c>
      <c r="AB10" s="2282"/>
      <c r="AC10" s="2283"/>
      <c r="AD10" s="2280" t="s">
        <v>83</v>
      </c>
      <c r="AE10" s="2276"/>
      <c r="AF10" s="2279"/>
      <c r="AG10" s="2275" t="s">
        <v>84</v>
      </c>
      <c r="AH10" s="2276"/>
      <c r="AI10" s="2277"/>
      <c r="AJ10" s="2278" t="s">
        <v>249</v>
      </c>
      <c r="AK10" s="2276"/>
      <c r="AL10" s="2279"/>
      <c r="AM10" s="2280" t="s">
        <v>250</v>
      </c>
      <c r="AN10" s="2276"/>
      <c r="AO10" s="2277"/>
      <c r="AP10" s="19"/>
      <c r="AQ10" s="2281" t="s">
        <v>85</v>
      </c>
      <c r="AR10" s="2282"/>
      <c r="AS10" s="2283"/>
      <c r="AT10" s="19"/>
      <c r="AU10" s="19"/>
      <c r="AV10" s="19"/>
      <c r="AW10" s="19"/>
      <c r="AX10" s="41"/>
    </row>
    <row r="11" spans="1:53" ht="25.5" customHeight="1" thickBot="1" x14ac:dyDescent="0.3">
      <c r="B11" s="2284" t="s">
        <v>86</v>
      </c>
      <c r="C11" s="2285"/>
      <c r="D11" s="2285"/>
      <c r="E11" s="2285"/>
      <c r="F11" s="2245"/>
      <c r="G11" s="2246"/>
      <c r="H11" s="42" t="s">
        <v>87</v>
      </c>
      <c r="I11" s="2245"/>
      <c r="J11" s="2246"/>
      <c r="K11" s="42" t="s">
        <v>87</v>
      </c>
      <c r="L11" s="2245"/>
      <c r="M11" s="2246"/>
      <c r="N11" s="42" t="s">
        <v>87</v>
      </c>
      <c r="O11" s="2286"/>
      <c r="P11" s="2287"/>
      <c r="Q11" s="42" t="s">
        <v>87</v>
      </c>
      <c r="R11" s="2246"/>
      <c r="S11" s="2246"/>
      <c r="T11" s="43" t="s">
        <v>87</v>
      </c>
      <c r="U11" s="2245"/>
      <c r="V11" s="2246"/>
      <c r="W11" s="42" t="s">
        <v>87</v>
      </c>
      <c r="X11" s="2245"/>
      <c r="Y11" s="2246"/>
      <c r="Z11" s="42" t="s">
        <v>87</v>
      </c>
      <c r="AA11" s="2245"/>
      <c r="AB11" s="2246"/>
      <c r="AC11" s="42" t="s">
        <v>87</v>
      </c>
      <c r="AD11" s="2245"/>
      <c r="AE11" s="2246"/>
      <c r="AF11" s="43" t="s">
        <v>87</v>
      </c>
      <c r="AG11" s="2288"/>
      <c r="AH11" s="2287"/>
      <c r="AI11" s="42" t="s">
        <v>87</v>
      </c>
      <c r="AJ11" s="2246"/>
      <c r="AK11" s="2246"/>
      <c r="AL11" s="43" t="s">
        <v>87</v>
      </c>
      <c r="AM11" s="2245"/>
      <c r="AN11" s="2246"/>
      <c r="AO11" s="42" t="s">
        <v>87</v>
      </c>
      <c r="AP11" s="19"/>
      <c r="AQ11" s="2289">
        <f t="shared" ref="AQ11:AQ18" si="0">F11+I11+L11+O11+R11+U11+X11+AA11+AD11+AG11+AJ11+AM11</f>
        <v>0</v>
      </c>
      <c r="AR11" s="2203"/>
      <c r="AS11" s="44" t="s">
        <v>87</v>
      </c>
      <c r="AT11" s="19"/>
      <c r="AU11" s="19"/>
      <c r="AV11" s="19"/>
      <c r="AW11" s="19"/>
      <c r="AX11" s="19"/>
      <c r="AY11" s="19"/>
      <c r="AZ11" s="19"/>
      <c r="BA11" s="41"/>
    </row>
    <row r="12" spans="1:53" ht="25.5" customHeight="1" x14ac:dyDescent="0.25">
      <c r="B12" s="2271" t="s">
        <v>442</v>
      </c>
      <c r="C12" s="2272"/>
      <c r="D12" s="2272"/>
      <c r="E12" s="2272"/>
      <c r="F12" s="2273"/>
      <c r="G12" s="2274"/>
      <c r="H12" s="45" t="s">
        <v>89</v>
      </c>
      <c r="I12" s="2273"/>
      <c r="J12" s="2274"/>
      <c r="K12" s="45" t="s">
        <v>89</v>
      </c>
      <c r="L12" s="2256"/>
      <c r="M12" s="2257"/>
      <c r="N12" s="45" t="s">
        <v>89</v>
      </c>
      <c r="O12" s="2256"/>
      <c r="P12" s="2257"/>
      <c r="Q12" s="45" t="s">
        <v>89</v>
      </c>
      <c r="R12" s="2256"/>
      <c r="S12" s="2257"/>
      <c r="T12" s="46" t="s">
        <v>89</v>
      </c>
      <c r="U12" s="2273"/>
      <c r="V12" s="2274"/>
      <c r="W12" s="45" t="s">
        <v>89</v>
      </c>
      <c r="X12" s="2273"/>
      <c r="Y12" s="2274"/>
      <c r="Z12" s="45" t="s">
        <v>89</v>
      </c>
      <c r="AA12" s="2273"/>
      <c r="AB12" s="2274"/>
      <c r="AC12" s="45" t="s">
        <v>89</v>
      </c>
      <c r="AD12" s="2256"/>
      <c r="AE12" s="2257"/>
      <c r="AF12" s="46" t="s">
        <v>89</v>
      </c>
      <c r="AG12" s="2258"/>
      <c r="AH12" s="2257"/>
      <c r="AI12" s="45" t="s">
        <v>89</v>
      </c>
      <c r="AJ12" s="2266"/>
      <c r="AK12" s="2267"/>
      <c r="AL12" s="46" t="s">
        <v>89</v>
      </c>
      <c r="AM12" s="2256"/>
      <c r="AN12" s="2257"/>
      <c r="AO12" s="45" t="s">
        <v>89</v>
      </c>
      <c r="AP12" s="19"/>
      <c r="AQ12" s="2268">
        <f t="shared" si="0"/>
        <v>0</v>
      </c>
      <c r="AR12" s="2269"/>
      <c r="AS12" s="47" t="s">
        <v>89</v>
      </c>
      <c r="AT12" s="19"/>
      <c r="AU12" s="19"/>
      <c r="AV12" s="19"/>
      <c r="AW12" s="19"/>
      <c r="AX12" s="19"/>
      <c r="AY12" s="19"/>
      <c r="AZ12" s="19"/>
      <c r="BA12" s="41"/>
    </row>
    <row r="13" spans="1:53" ht="25.5" customHeight="1" x14ac:dyDescent="0.25">
      <c r="B13" s="2261" t="s">
        <v>443</v>
      </c>
      <c r="C13" s="2262"/>
      <c r="D13" s="2262"/>
      <c r="E13" s="2262"/>
      <c r="F13" s="2263"/>
      <c r="G13" s="2264"/>
      <c r="H13" s="48" t="s">
        <v>89</v>
      </c>
      <c r="I13" s="2263"/>
      <c r="J13" s="2264"/>
      <c r="K13" s="48" t="s">
        <v>89</v>
      </c>
      <c r="L13" s="2263"/>
      <c r="M13" s="2264"/>
      <c r="N13" s="48" t="s">
        <v>89</v>
      </c>
      <c r="O13" s="2263"/>
      <c r="P13" s="2264"/>
      <c r="Q13" s="48" t="s">
        <v>89</v>
      </c>
      <c r="R13" s="2263"/>
      <c r="S13" s="2264"/>
      <c r="T13" s="49" t="s">
        <v>89</v>
      </c>
      <c r="U13" s="2263"/>
      <c r="V13" s="2264"/>
      <c r="W13" s="48" t="s">
        <v>89</v>
      </c>
      <c r="X13" s="2263"/>
      <c r="Y13" s="2264"/>
      <c r="Z13" s="48" t="s">
        <v>89</v>
      </c>
      <c r="AA13" s="2263"/>
      <c r="AB13" s="2264"/>
      <c r="AC13" s="48" t="s">
        <v>89</v>
      </c>
      <c r="AD13" s="2263"/>
      <c r="AE13" s="2264"/>
      <c r="AF13" s="772" t="s">
        <v>89</v>
      </c>
      <c r="AG13" s="2264"/>
      <c r="AH13" s="2264"/>
      <c r="AI13" s="48" t="s">
        <v>89</v>
      </c>
      <c r="AJ13" s="2263"/>
      <c r="AK13" s="2264"/>
      <c r="AL13" s="49" t="s">
        <v>89</v>
      </c>
      <c r="AM13" s="2263"/>
      <c r="AN13" s="2264"/>
      <c r="AO13" s="48" t="s">
        <v>89</v>
      </c>
      <c r="AP13" s="19"/>
      <c r="AQ13" s="2259">
        <f t="shared" si="0"/>
        <v>0</v>
      </c>
      <c r="AR13" s="2260"/>
      <c r="AS13" s="50" t="s">
        <v>89</v>
      </c>
      <c r="AT13" s="19"/>
      <c r="AU13" s="19"/>
      <c r="AV13" s="19"/>
      <c r="AW13" s="19"/>
      <c r="AX13" s="19"/>
      <c r="AY13" s="19"/>
      <c r="AZ13" s="19"/>
      <c r="BA13" s="41"/>
    </row>
    <row r="14" spans="1:53" ht="25.5" customHeight="1" thickBot="1" x14ac:dyDescent="0.3">
      <c r="B14" s="2261" t="s">
        <v>444</v>
      </c>
      <c r="C14" s="2262"/>
      <c r="D14" s="2262"/>
      <c r="E14" s="2262"/>
      <c r="F14" s="2263"/>
      <c r="G14" s="2264"/>
      <c r="H14" s="48" t="s">
        <v>89</v>
      </c>
      <c r="I14" s="2263"/>
      <c r="J14" s="2264"/>
      <c r="K14" s="48" t="s">
        <v>89</v>
      </c>
      <c r="L14" s="2263"/>
      <c r="M14" s="2264"/>
      <c r="N14" s="48" t="s">
        <v>89</v>
      </c>
      <c r="O14" s="2263"/>
      <c r="P14" s="2264"/>
      <c r="Q14" s="48" t="s">
        <v>89</v>
      </c>
      <c r="R14" s="2263"/>
      <c r="S14" s="2264"/>
      <c r="T14" s="49" t="s">
        <v>89</v>
      </c>
      <c r="U14" s="2263"/>
      <c r="V14" s="2264"/>
      <c r="W14" s="48" t="s">
        <v>89</v>
      </c>
      <c r="X14" s="2263"/>
      <c r="Y14" s="2264"/>
      <c r="Z14" s="48" t="s">
        <v>89</v>
      </c>
      <c r="AA14" s="2263"/>
      <c r="AB14" s="2264"/>
      <c r="AC14" s="48" t="s">
        <v>89</v>
      </c>
      <c r="AD14" s="2263"/>
      <c r="AE14" s="2264"/>
      <c r="AF14" s="49" t="s">
        <v>89</v>
      </c>
      <c r="AG14" s="2270"/>
      <c r="AH14" s="2264"/>
      <c r="AI14" s="48" t="s">
        <v>89</v>
      </c>
      <c r="AJ14" s="2263"/>
      <c r="AK14" s="2264"/>
      <c r="AL14" s="49" t="s">
        <v>89</v>
      </c>
      <c r="AM14" s="2263"/>
      <c r="AN14" s="2264"/>
      <c r="AO14" s="48" t="s">
        <v>89</v>
      </c>
      <c r="AP14" s="19"/>
      <c r="AQ14" s="2259">
        <f t="shared" si="0"/>
        <v>0</v>
      </c>
      <c r="AR14" s="2260"/>
      <c r="AS14" s="50" t="s">
        <v>89</v>
      </c>
      <c r="AT14" s="19"/>
      <c r="AU14" s="19"/>
      <c r="AV14" s="19"/>
      <c r="AW14" s="19"/>
      <c r="AX14" s="19"/>
      <c r="AY14" s="19"/>
      <c r="AZ14" s="19"/>
      <c r="BA14" s="41"/>
    </row>
    <row r="15" spans="1:53" ht="25.5" hidden="1" customHeight="1" x14ac:dyDescent="0.25">
      <c r="B15" s="2265" t="s">
        <v>92</v>
      </c>
      <c r="C15" s="2262"/>
      <c r="D15" s="2262"/>
      <c r="E15" s="2262"/>
      <c r="F15" s="2263"/>
      <c r="G15" s="2264"/>
      <c r="H15" s="48" t="s">
        <v>89</v>
      </c>
      <c r="I15" s="2263"/>
      <c r="J15" s="2264"/>
      <c r="K15" s="48" t="s">
        <v>89</v>
      </c>
      <c r="L15" s="2256"/>
      <c r="M15" s="2257"/>
      <c r="N15" s="48" t="s">
        <v>89</v>
      </c>
      <c r="O15" s="2256"/>
      <c r="P15" s="2257"/>
      <c r="Q15" s="48" t="s">
        <v>89</v>
      </c>
      <c r="R15" s="2256"/>
      <c r="S15" s="2257"/>
      <c r="T15" s="49" t="s">
        <v>89</v>
      </c>
      <c r="U15" s="2256"/>
      <c r="V15" s="2257"/>
      <c r="W15" s="48" t="s">
        <v>89</v>
      </c>
      <c r="X15" s="2256"/>
      <c r="Y15" s="2257"/>
      <c r="Z15" s="48" t="s">
        <v>89</v>
      </c>
      <c r="AA15" s="2256"/>
      <c r="AB15" s="2257"/>
      <c r="AC15" s="48" t="s">
        <v>89</v>
      </c>
      <c r="AD15" s="2256"/>
      <c r="AE15" s="2257"/>
      <c r="AF15" s="49" t="s">
        <v>89</v>
      </c>
      <c r="AG15" s="2258"/>
      <c r="AH15" s="2257"/>
      <c r="AI15" s="48" t="s">
        <v>89</v>
      </c>
      <c r="AJ15" s="2256"/>
      <c r="AK15" s="2257"/>
      <c r="AL15" s="49" t="s">
        <v>89</v>
      </c>
      <c r="AM15" s="2256"/>
      <c r="AN15" s="2257"/>
      <c r="AO15" s="48" t="s">
        <v>89</v>
      </c>
      <c r="AP15" s="19"/>
      <c r="AQ15" s="2259">
        <f t="shared" si="0"/>
        <v>0</v>
      </c>
      <c r="AR15" s="2260"/>
      <c r="AS15" s="50" t="s">
        <v>89</v>
      </c>
      <c r="AT15" s="19"/>
      <c r="AU15" s="19"/>
      <c r="AV15" s="19"/>
      <c r="AW15" s="19"/>
      <c r="AX15" s="19"/>
      <c r="AY15" s="19"/>
      <c r="AZ15" s="19"/>
      <c r="BA15" s="41"/>
    </row>
    <row r="16" spans="1:53" ht="25.5" hidden="1" customHeight="1" thickBot="1" x14ac:dyDescent="0.3">
      <c r="B16" s="2252" t="s">
        <v>93</v>
      </c>
      <c r="C16" s="2253"/>
      <c r="D16" s="2253"/>
      <c r="E16" s="2253"/>
      <c r="F16" s="2248"/>
      <c r="G16" s="2249"/>
      <c r="H16" s="51" t="s">
        <v>89</v>
      </c>
      <c r="I16" s="2248"/>
      <c r="J16" s="2249"/>
      <c r="K16" s="51" t="s">
        <v>89</v>
      </c>
      <c r="L16" s="2248"/>
      <c r="M16" s="2249"/>
      <c r="N16" s="51" t="s">
        <v>89</v>
      </c>
      <c r="O16" s="2248"/>
      <c r="P16" s="2249"/>
      <c r="Q16" s="51" t="s">
        <v>89</v>
      </c>
      <c r="R16" s="2248"/>
      <c r="S16" s="2249"/>
      <c r="T16" s="52" t="s">
        <v>89</v>
      </c>
      <c r="U16" s="2248"/>
      <c r="V16" s="2249"/>
      <c r="W16" s="51" t="s">
        <v>89</v>
      </c>
      <c r="X16" s="2248"/>
      <c r="Y16" s="2249"/>
      <c r="Z16" s="51" t="s">
        <v>89</v>
      </c>
      <c r="AA16" s="2248"/>
      <c r="AB16" s="2249"/>
      <c r="AC16" s="51" t="s">
        <v>89</v>
      </c>
      <c r="AD16" s="2248"/>
      <c r="AE16" s="2249"/>
      <c r="AF16" s="52" t="s">
        <v>89</v>
      </c>
      <c r="AG16" s="2250"/>
      <c r="AH16" s="2249"/>
      <c r="AI16" s="51" t="s">
        <v>89</v>
      </c>
      <c r="AJ16" s="2248"/>
      <c r="AK16" s="2249"/>
      <c r="AL16" s="52" t="s">
        <v>89</v>
      </c>
      <c r="AM16" s="2248"/>
      <c r="AN16" s="2249"/>
      <c r="AO16" s="51" t="s">
        <v>89</v>
      </c>
      <c r="AP16" s="19"/>
      <c r="AQ16" s="2238">
        <f t="shared" si="0"/>
        <v>0</v>
      </c>
      <c r="AR16" s="2239"/>
      <c r="AS16" s="53" t="s">
        <v>89</v>
      </c>
      <c r="AT16" s="19"/>
      <c r="AU16" s="19"/>
      <c r="AV16" s="19"/>
      <c r="AW16" s="19"/>
      <c r="AX16" s="19"/>
      <c r="AY16" s="19"/>
      <c r="AZ16" s="19"/>
      <c r="BA16" s="41"/>
    </row>
    <row r="17" spans="2:53" ht="25.5" customHeight="1" thickBot="1" x14ac:dyDescent="0.3">
      <c r="B17" s="2251" t="s">
        <v>94</v>
      </c>
      <c r="C17" s="2243"/>
      <c r="D17" s="2243"/>
      <c r="E17" s="2243"/>
      <c r="F17" s="2245"/>
      <c r="G17" s="2246"/>
      <c r="H17" s="42" t="s">
        <v>89</v>
      </c>
      <c r="I17" s="2245"/>
      <c r="J17" s="2246"/>
      <c r="K17" s="42" t="s">
        <v>89</v>
      </c>
      <c r="L17" s="2245"/>
      <c r="M17" s="2246"/>
      <c r="N17" s="42" t="s">
        <v>89</v>
      </c>
      <c r="O17" s="2245"/>
      <c r="P17" s="2246"/>
      <c r="Q17" s="42" t="s">
        <v>89</v>
      </c>
      <c r="R17" s="2245"/>
      <c r="S17" s="2246"/>
      <c r="T17" s="43" t="s">
        <v>89</v>
      </c>
      <c r="U17" s="2245"/>
      <c r="V17" s="2246"/>
      <c r="W17" s="42" t="s">
        <v>89</v>
      </c>
      <c r="X17" s="2245"/>
      <c r="Y17" s="2246"/>
      <c r="Z17" s="42" t="s">
        <v>89</v>
      </c>
      <c r="AA17" s="2245"/>
      <c r="AB17" s="2246"/>
      <c r="AC17" s="42" t="s">
        <v>89</v>
      </c>
      <c r="AD17" s="2245"/>
      <c r="AE17" s="2246"/>
      <c r="AF17" s="43" t="s">
        <v>89</v>
      </c>
      <c r="AG17" s="2247"/>
      <c r="AH17" s="2246"/>
      <c r="AI17" s="42" t="s">
        <v>89</v>
      </c>
      <c r="AJ17" s="2245"/>
      <c r="AK17" s="2246"/>
      <c r="AL17" s="43" t="s">
        <v>89</v>
      </c>
      <c r="AM17" s="2245"/>
      <c r="AN17" s="2246"/>
      <c r="AO17" s="42" t="s">
        <v>89</v>
      </c>
      <c r="AP17" s="19"/>
      <c r="AQ17" s="2254">
        <f>F17+I17+L17+O17+R17+U17+X17+AA17+AD17+AG17+AJ17+AM17</f>
        <v>0</v>
      </c>
      <c r="AR17" s="2255"/>
      <c r="AS17" s="54" t="s">
        <v>89</v>
      </c>
      <c r="AT17" s="19"/>
      <c r="AU17" s="19"/>
      <c r="AV17" s="19"/>
      <c r="AW17" s="19"/>
      <c r="AX17" s="19"/>
      <c r="AY17" s="19"/>
      <c r="AZ17" s="19"/>
      <c r="BA17" s="41"/>
    </row>
    <row r="18" spans="2:53" ht="29.25" hidden="1" customHeight="1" thickBot="1" x14ac:dyDescent="0.3">
      <c r="B18" s="2244" t="s">
        <v>95</v>
      </c>
      <c r="C18" s="2243"/>
      <c r="D18" s="2243"/>
      <c r="E18" s="2243"/>
      <c r="F18" s="2245"/>
      <c r="G18" s="2246"/>
      <c r="H18" s="42" t="s">
        <v>89</v>
      </c>
      <c r="I18" s="2245"/>
      <c r="J18" s="2246"/>
      <c r="K18" s="42" t="s">
        <v>89</v>
      </c>
      <c r="L18" s="2245"/>
      <c r="M18" s="2246"/>
      <c r="N18" s="42" t="s">
        <v>89</v>
      </c>
      <c r="O18" s="2245"/>
      <c r="P18" s="2246"/>
      <c r="Q18" s="42" t="s">
        <v>89</v>
      </c>
      <c r="R18" s="2245"/>
      <c r="S18" s="2246"/>
      <c r="T18" s="43" t="s">
        <v>89</v>
      </c>
      <c r="U18" s="2245"/>
      <c r="V18" s="2246"/>
      <c r="W18" s="42" t="s">
        <v>89</v>
      </c>
      <c r="X18" s="2245"/>
      <c r="Y18" s="2246"/>
      <c r="Z18" s="42" t="s">
        <v>89</v>
      </c>
      <c r="AA18" s="2245"/>
      <c r="AB18" s="2246"/>
      <c r="AC18" s="42" t="s">
        <v>89</v>
      </c>
      <c r="AD18" s="2245"/>
      <c r="AE18" s="2246"/>
      <c r="AF18" s="43" t="s">
        <v>89</v>
      </c>
      <c r="AG18" s="2247"/>
      <c r="AH18" s="2246"/>
      <c r="AI18" s="42" t="s">
        <v>89</v>
      </c>
      <c r="AJ18" s="2245"/>
      <c r="AK18" s="2246"/>
      <c r="AL18" s="43" t="s">
        <v>89</v>
      </c>
      <c r="AM18" s="2245"/>
      <c r="AN18" s="2246"/>
      <c r="AO18" s="42" t="s">
        <v>89</v>
      </c>
      <c r="AP18" s="19"/>
      <c r="AQ18" s="2202">
        <f t="shared" si="0"/>
        <v>0</v>
      </c>
      <c r="AR18" s="2203"/>
      <c r="AS18" s="55" t="s">
        <v>89</v>
      </c>
      <c r="AT18" s="19"/>
      <c r="AU18" s="19"/>
      <c r="AV18" s="19"/>
      <c r="AW18" s="19"/>
      <c r="AX18" s="19"/>
      <c r="AY18" s="19"/>
      <c r="AZ18" s="19"/>
      <c r="BA18" s="41"/>
    </row>
    <row r="19" spans="2:53" ht="25.5" customHeight="1" thickBot="1" x14ac:dyDescent="0.3">
      <c r="B19" s="2242" t="s">
        <v>96</v>
      </c>
      <c r="C19" s="2243"/>
      <c r="D19" s="2243"/>
      <c r="E19" s="2243"/>
      <c r="F19" s="2196">
        <f>F12+F13+F14+F15+F16</f>
        <v>0</v>
      </c>
      <c r="G19" s="2197"/>
      <c r="H19" s="131" t="s">
        <v>89</v>
      </c>
      <c r="I19" s="2196">
        <f>I12+I13+I14+I15+I16</f>
        <v>0</v>
      </c>
      <c r="J19" s="2197"/>
      <c r="K19" s="131" t="s">
        <v>89</v>
      </c>
      <c r="L19" s="2196">
        <f>L12+L13+L14+L15+L16</f>
        <v>0</v>
      </c>
      <c r="M19" s="2197"/>
      <c r="N19" s="131" t="s">
        <v>89</v>
      </c>
      <c r="O19" s="2196">
        <f>O12+O13+O14+O15+O16</f>
        <v>0</v>
      </c>
      <c r="P19" s="2197"/>
      <c r="Q19" s="131" t="s">
        <v>89</v>
      </c>
      <c r="R19" s="2196">
        <f>R12+R13+R14+R15+R16</f>
        <v>0</v>
      </c>
      <c r="S19" s="2197"/>
      <c r="T19" s="132" t="s">
        <v>89</v>
      </c>
      <c r="U19" s="2196">
        <f>U12+U13+U14+U15+U16</f>
        <v>0</v>
      </c>
      <c r="V19" s="2197"/>
      <c r="W19" s="131" t="s">
        <v>89</v>
      </c>
      <c r="X19" s="2196">
        <f>X12+X13+X14+X15+X16</f>
        <v>0</v>
      </c>
      <c r="Y19" s="2197"/>
      <c r="Z19" s="131" t="s">
        <v>89</v>
      </c>
      <c r="AA19" s="2196">
        <f>AA12+AA13+AA14+AA15+AA16</f>
        <v>0</v>
      </c>
      <c r="AB19" s="2197"/>
      <c r="AC19" s="131" t="s">
        <v>89</v>
      </c>
      <c r="AD19" s="2196">
        <f>AD12+AD13+AD14+AD15+AD16</f>
        <v>0</v>
      </c>
      <c r="AE19" s="2197"/>
      <c r="AF19" s="132" t="s">
        <v>89</v>
      </c>
      <c r="AG19" s="2201">
        <f>AG12+AG13+AG14+AG15+AG16</f>
        <v>0</v>
      </c>
      <c r="AH19" s="2197"/>
      <c r="AI19" s="131" t="s">
        <v>89</v>
      </c>
      <c r="AJ19" s="2196">
        <f>AJ12+AJ13+AJ14+AJ15+AJ16</f>
        <v>0</v>
      </c>
      <c r="AK19" s="2197"/>
      <c r="AL19" s="132" t="s">
        <v>89</v>
      </c>
      <c r="AM19" s="2196">
        <f>AM12+AM13+AM14+AM15+AM16</f>
        <v>0</v>
      </c>
      <c r="AN19" s="2197"/>
      <c r="AO19" s="133" t="s">
        <v>89</v>
      </c>
      <c r="AP19" s="130"/>
      <c r="AQ19" s="2238">
        <f>AQ12+AQ13+AQ14+AQ15+AQ16</f>
        <v>0</v>
      </c>
      <c r="AR19" s="2239"/>
      <c r="AS19" s="134" t="s">
        <v>89</v>
      </c>
      <c r="AT19" s="19"/>
      <c r="AU19" s="19"/>
      <c r="AV19" s="19"/>
      <c r="AW19" s="19"/>
      <c r="AX19" s="19"/>
      <c r="AY19" s="19"/>
      <c r="AZ19" s="19"/>
      <c r="BA19" s="41"/>
    </row>
    <row r="20" spans="2:53" ht="25.5" customHeight="1" thickBot="1" x14ac:dyDescent="0.3">
      <c r="B20" s="2240" t="s">
        <v>97</v>
      </c>
      <c r="C20" s="2241"/>
      <c r="D20" s="2241"/>
      <c r="E20" s="2241"/>
      <c r="F20" s="2196">
        <f>F12+F13+F14+F15+F16+F17</f>
        <v>0</v>
      </c>
      <c r="G20" s="2197"/>
      <c r="H20" s="135" t="s">
        <v>89</v>
      </c>
      <c r="I20" s="2196">
        <f>I12+I13+I14+I15+I16+I17</f>
        <v>0</v>
      </c>
      <c r="J20" s="2197"/>
      <c r="K20" s="135" t="s">
        <v>89</v>
      </c>
      <c r="L20" s="2196">
        <f>L12+L13+L14+L15+L16+L17</f>
        <v>0</v>
      </c>
      <c r="M20" s="2197"/>
      <c r="N20" s="135" t="s">
        <v>89</v>
      </c>
      <c r="O20" s="2196">
        <f>O12+O13+O14+O15+O16+O17</f>
        <v>0</v>
      </c>
      <c r="P20" s="2197"/>
      <c r="Q20" s="135" t="s">
        <v>89</v>
      </c>
      <c r="R20" s="2197">
        <f>R12+R13+R14+R15+R16+R17</f>
        <v>0</v>
      </c>
      <c r="S20" s="2197"/>
      <c r="T20" s="136" t="s">
        <v>89</v>
      </c>
      <c r="U20" s="2196">
        <f>U12+U13+U14+U15+U16+U17</f>
        <v>0</v>
      </c>
      <c r="V20" s="2197"/>
      <c r="W20" s="133" t="s">
        <v>89</v>
      </c>
      <c r="X20" s="2196">
        <f>X12+X13+X14+X15+X16+X17</f>
        <v>0</v>
      </c>
      <c r="Y20" s="2197"/>
      <c r="Z20" s="135" t="s">
        <v>89</v>
      </c>
      <c r="AA20" s="2196">
        <f>AA12+AA13+AA14+AA15+AA16+AA17</f>
        <v>0</v>
      </c>
      <c r="AB20" s="2197"/>
      <c r="AC20" s="135" t="s">
        <v>89</v>
      </c>
      <c r="AD20" s="2196">
        <f>AD12+AD13+AD14+AD15+AD16+AD17</f>
        <v>0</v>
      </c>
      <c r="AE20" s="2197"/>
      <c r="AF20" s="136" t="s">
        <v>89</v>
      </c>
      <c r="AG20" s="2201">
        <f>AG12+AG13+AG14+AG15+AG16+AG17</f>
        <v>0</v>
      </c>
      <c r="AH20" s="2197"/>
      <c r="AI20" s="135" t="s">
        <v>89</v>
      </c>
      <c r="AJ20" s="2197">
        <f>AJ12+AJ13+AJ14+AJ15+AJ16+AJ17</f>
        <v>0</v>
      </c>
      <c r="AK20" s="2197"/>
      <c r="AL20" s="136" t="s">
        <v>89</v>
      </c>
      <c r="AM20" s="2196">
        <f>AM12+AM13+AM14+AM15+AM16+AM17</f>
        <v>0</v>
      </c>
      <c r="AN20" s="2197"/>
      <c r="AO20" s="133" t="s">
        <v>89</v>
      </c>
      <c r="AP20" s="130"/>
      <c r="AQ20" s="2202">
        <f>AQ12+AQ13+AQ14+AQ15+AQ16+AQ17</f>
        <v>0</v>
      </c>
      <c r="AR20" s="2203"/>
      <c r="AS20" s="134" t="s">
        <v>89</v>
      </c>
      <c r="AT20" s="19"/>
      <c r="AU20" s="19"/>
      <c r="AV20" s="19"/>
      <c r="AW20" s="19"/>
      <c r="AX20" s="19"/>
      <c r="AY20" s="19"/>
      <c r="AZ20" s="19"/>
      <c r="BA20" s="41"/>
    </row>
    <row r="21" spans="2:53" ht="23.25" customHeight="1" x14ac:dyDescent="0.2">
      <c r="B21" s="2168"/>
      <c r="C21" s="2169"/>
      <c r="D21" s="2169"/>
      <c r="E21" s="2169"/>
      <c r="F21" s="2169"/>
      <c r="G21" s="2169"/>
      <c r="H21" s="2169"/>
      <c r="I21" s="2169"/>
      <c r="J21" s="2169"/>
      <c r="K21" s="2169"/>
      <c r="L21" s="2169"/>
      <c r="M21" s="2169"/>
      <c r="N21" s="2169"/>
      <c r="T21" s="25"/>
      <c r="W21" s="56"/>
      <c r="AF21" s="41"/>
    </row>
    <row r="22" spans="2:53" ht="22.5" customHeight="1" x14ac:dyDescent="0.2">
      <c r="B22" s="2170"/>
      <c r="C22" s="2171"/>
      <c r="D22" s="2171"/>
      <c r="E22" s="2171"/>
      <c r="F22" s="2171"/>
      <c r="G22" s="2171"/>
      <c r="H22" s="2171"/>
      <c r="I22" s="2171"/>
      <c r="J22" s="2171"/>
      <c r="K22" s="2171"/>
      <c r="L22" s="2171"/>
      <c r="M22" s="2171"/>
      <c r="N22" s="2171"/>
      <c r="O22" s="2171"/>
      <c r="P22" s="2171"/>
      <c r="Q22" s="2171"/>
      <c r="R22" s="2171"/>
      <c r="S22" s="2171"/>
      <c r="T22" s="2171"/>
      <c r="U22" s="2171"/>
      <c r="V22" s="2171"/>
      <c r="W22" s="2171"/>
      <c r="X22" s="2171"/>
      <c r="Y22" s="2171"/>
      <c r="Z22" s="2171"/>
      <c r="AA22" s="2171"/>
      <c r="AB22" s="2171"/>
      <c r="AC22" s="2171"/>
      <c r="AD22" s="2171"/>
      <c r="AE22" s="2171"/>
      <c r="AF22" s="2171"/>
      <c r="AG22" s="2171"/>
      <c r="AH22" s="2171"/>
      <c r="AI22" s="2171"/>
      <c r="AJ22" s="2171"/>
      <c r="AK22" s="2171"/>
      <c r="AL22" s="2171"/>
      <c r="AM22" s="2171"/>
      <c r="AN22" s="2171"/>
      <c r="AO22" s="2171"/>
      <c r="AP22" s="2171"/>
      <c r="AQ22" s="2171"/>
      <c r="AR22" s="2171"/>
    </row>
    <row r="23" spans="2:53" ht="22.5" customHeight="1" x14ac:dyDescent="0.2">
      <c r="B23" s="2170"/>
      <c r="C23" s="2171"/>
      <c r="D23" s="2171"/>
      <c r="E23" s="2171"/>
      <c r="F23" s="2171"/>
      <c r="G23" s="2171"/>
      <c r="H23" s="2171"/>
      <c r="I23" s="2171"/>
      <c r="J23" s="2171"/>
      <c r="K23" s="2171"/>
      <c r="L23" s="2171"/>
      <c r="M23" s="2171"/>
      <c r="N23" s="2171"/>
      <c r="O23" s="2171"/>
      <c r="P23" s="2171"/>
      <c r="Q23" s="2171"/>
      <c r="R23" s="2171"/>
      <c r="S23" s="2171"/>
      <c r="T23" s="2171"/>
      <c r="U23" s="2171"/>
      <c r="V23" s="2171"/>
      <c r="W23" s="2171"/>
      <c r="X23" s="2171"/>
      <c r="Y23" s="2171"/>
      <c r="Z23" s="2171"/>
      <c r="AA23" s="2171"/>
      <c r="AB23" s="2171"/>
      <c r="AC23" s="2171"/>
      <c r="AD23" s="2171"/>
      <c r="AE23" s="2171"/>
      <c r="AF23" s="2171"/>
      <c r="AG23" s="2171"/>
      <c r="AH23" s="2171"/>
      <c r="AI23" s="2171"/>
      <c r="AJ23" s="2171"/>
      <c r="AK23" s="2171"/>
      <c r="AL23" s="2171"/>
      <c r="AM23" s="2171"/>
      <c r="AN23" s="2171"/>
      <c r="AO23" s="2171"/>
      <c r="AP23" s="2171"/>
      <c r="AQ23" s="2171"/>
      <c r="AR23" s="2171"/>
      <c r="AT23" s="41"/>
    </row>
    <row r="24" spans="2:53" ht="22.5" customHeight="1" x14ac:dyDescent="0.2">
      <c r="B24" s="2170"/>
      <c r="C24" s="2171"/>
      <c r="D24" s="2171"/>
      <c r="E24" s="2171"/>
      <c r="F24" s="2171"/>
      <c r="G24" s="2171"/>
      <c r="H24" s="2171"/>
      <c r="I24" s="2171"/>
      <c r="J24" s="2171"/>
      <c r="K24" s="2171"/>
      <c r="L24" s="2171"/>
      <c r="M24" s="2171"/>
      <c r="N24" s="2171"/>
      <c r="O24" s="2171"/>
      <c r="P24" s="2171"/>
      <c r="Q24" s="2171"/>
      <c r="R24" s="2171"/>
      <c r="S24" s="2171"/>
      <c r="T24" s="2171"/>
      <c r="U24" s="2171"/>
      <c r="V24" s="2171"/>
      <c r="W24" s="2171"/>
      <c r="X24" s="2171"/>
      <c r="Y24" s="2171"/>
      <c r="Z24" s="2171"/>
      <c r="AA24" s="2171"/>
      <c r="AB24" s="2171"/>
      <c r="AC24" s="2171"/>
      <c r="AD24" s="2171"/>
      <c r="AE24" s="2171"/>
      <c r="AF24" s="2171"/>
      <c r="AG24" s="2171"/>
      <c r="AH24" s="2171"/>
      <c r="AI24" s="2171"/>
      <c r="AJ24" s="2171"/>
      <c r="AK24" s="2171"/>
      <c r="AL24" s="2171"/>
      <c r="AM24" s="2171"/>
      <c r="AN24" s="2171"/>
      <c r="AO24" s="2171"/>
      <c r="AP24" s="2171"/>
      <c r="AQ24" s="2171"/>
      <c r="AR24" s="2171"/>
      <c r="AT24" s="41"/>
    </row>
    <row r="25" spans="2:53" ht="17.25" customHeight="1" x14ac:dyDescent="0.2">
      <c r="B25" s="768"/>
      <c r="C25" s="769"/>
      <c r="D25" s="769"/>
      <c r="E25" s="769"/>
      <c r="F25" s="769"/>
      <c r="G25" s="769"/>
      <c r="H25" s="769"/>
      <c r="I25" s="769"/>
      <c r="J25" s="769"/>
      <c r="K25" s="769"/>
      <c r="L25" s="769"/>
      <c r="M25" s="769"/>
      <c r="N25" s="769"/>
      <c r="O25" s="769"/>
      <c r="P25" s="769"/>
      <c r="Q25" s="769"/>
      <c r="R25" s="769"/>
      <c r="S25" s="769"/>
      <c r="T25" s="769"/>
      <c r="U25" s="769"/>
      <c r="V25" s="769"/>
      <c r="W25" s="769"/>
      <c r="X25" s="769"/>
      <c r="Y25" s="769"/>
      <c r="Z25" s="769"/>
      <c r="AA25" s="769"/>
      <c r="AB25" s="769"/>
      <c r="AC25" s="769"/>
      <c r="AD25" s="769"/>
      <c r="AE25" s="769"/>
      <c r="AF25" s="769"/>
      <c r="AG25" s="769"/>
      <c r="AH25" s="769"/>
      <c r="AI25" s="769"/>
      <c r="AJ25" s="769"/>
      <c r="AK25" s="769"/>
      <c r="AL25" s="769"/>
      <c r="AM25" s="769"/>
      <c r="AN25" s="769"/>
      <c r="AO25" s="769"/>
      <c r="AP25" s="769"/>
      <c r="AQ25" s="769"/>
      <c r="AR25" s="769"/>
      <c r="AT25" s="41"/>
    </row>
    <row r="26" spans="2:53" ht="18" customHeight="1" x14ac:dyDescent="0.2">
      <c r="B26" s="67"/>
      <c r="C26" s="68"/>
      <c r="D26" s="68"/>
      <c r="E26" s="68"/>
      <c r="F26" s="68"/>
      <c r="G26" s="68"/>
      <c r="H26" s="68"/>
      <c r="I26" s="68"/>
      <c r="J26" s="68"/>
      <c r="K26" s="68"/>
      <c r="L26" s="68"/>
      <c r="M26" s="68"/>
      <c r="N26" s="68"/>
      <c r="O26" s="68"/>
      <c r="P26" s="68"/>
      <c r="Q26" s="68"/>
      <c r="R26" s="68"/>
      <c r="S26" s="68"/>
      <c r="T26" s="68"/>
      <c r="U26" s="68"/>
      <c r="V26" s="68"/>
      <c r="W26" s="68"/>
      <c r="X26" s="68"/>
      <c r="Y26" s="68"/>
      <c r="Z26" s="68"/>
      <c r="AA26" s="68"/>
      <c r="AB26" s="68"/>
      <c r="AC26" s="68"/>
      <c r="AD26" s="68"/>
      <c r="AE26" s="68"/>
      <c r="AF26" s="69"/>
      <c r="AG26" s="67"/>
      <c r="AH26" s="67"/>
      <c r="AI26" s="67"/>
      <c r="AJ26" s="67"/>
      <c r="AK26" s="2194" t="s">
        <v>842</v>
      </c>
      <c r="AL26" s="2195"/>
      <c r="AM26" s="2195"/>
      <c r="AN26" s="2195"/>
      <c r="AO26" s="1204" t="s">
        <v>843</v>
      </c>
      <c r="AP26" s="1204"/>
      <c r="AQ26" s="1204"/>
    </row>
    <row r="27" spans="2:53" ht="35.25" customHeight="1" x14ac:dyDescent="0.2">
      <c r="B27" s="402" t="s">
        <v>562</v>
      </c>
      <c r="C27" s="400"/>
      <c r="D27" s="400"/>
      <c r="E27" s="400"/>
      <c r="F27" s="401"/>
      <c r="G27" s="401"/>
      <c r="H27" s="401"/>
      <c r="I27" s="401"/>
      <c r="J27" s="401"/>
      <c r="K27" s="401"/>
      <c r="L27" s="401"/>
      <c r="M27" s="401"/>
      <c r="N27" s="401"/>
      <c r="P27" s="2172" t="s">
        <v>98</v>
      </c>
      <c r="Q27" s="2172"/>
      <c r="R27" s="2172"/>
      <c r="S27" s="2172"/>
      <c r="T27" s="2172"/>
      <c r="U27" s="2172"/>
      <c r="V27" s="2172"/>
      <c r="W27" s="2172"/>
      <c r="X27" s="2172"/>
      <c r="Y27" s="2234">
        <f>AQ11</f>
        <v>0</v>
      </c>
      <c r="Z27" s="2235"/>
      <c r="AA27" s="2235"/>
      <c r="AB27" s="2236"/>
      <c r="AC27" s="2208" t="s">
        <v>352</v>
      </c>
      <c r="AD27" s="2177"/>
      <c r="AE27" s="2177"/>
      <c r="AF27" s="2177"/>
      <c r="AG27" s="2177"/>
      <c r="AH27" s="2177"/>
      <c r="AI27" s="2177"/>
      <c r="AJ27" s="2237"/>
      <c r="AK27" s="2198" t="str">
        <f>IF(Y28="","",IF(AD7=1,Y28/4,Y28/6))</f>
        <v/>
      </c>
      <c r="AL27" s="2199"/>
      <c r="AM27" s="2199"/>
      <c r="AN27" s="2200"/>
      <c r="AO27" s="2193" t="str">
        <f>IF(Y28="","",Y28/2)</f>
        <v/>
      </c>
      <c r="AP27" s="2193"/>
      <c r="AQ27" s="2193"/>
      <c r="AR27" s="67"/>
      <c r="AS27" s="67"/>
      <c r="AT27" s="68"/>
    </row>
    <row r="28" spans="2:53" ht="35.25" customHeight="1" x14ac:dyDescent="0.2">
      <c r="B28" s="403" t="s">
        <v>557</v>
      </c>
      <c r="C28" s="400"/>
      <c r="D28" s="400"/>
      <c r="E28" s="400"/>
      <c r="F28" s="401"/>
      <c r="G28" s="401"/>
      <c r="H28" s="401"/>
      <c r="I28" s="401"/>
      <c r="J28" s="401"/>
      <c r="K28" s="401"/>
      <c r="L28" s="401"/>
      <c r="M28" s="401"/>
      <c r="N28" s="401"/>
      <c r="P28" s="2172" t="s">
        <v>267</v>
      </c>
      <c r="Q28" s="2172"/>
      <c r="R28" s="2172"/>
      <c r="S28" s="2172"/>
      <c r="T28" s="2172"/>
      <c r="U28" s="2172"/>
      <c r="V28" s="2172"/>
      <c r="W28" s="2172"/>
      <c r="X28" s="2172"/>
      <c r="Y28" s="2173" t="str">
        <f>IF(AQ20=0,"",ROUNDUP(AQ20/AQ11,1))</f>
        <v/>
      </c>
      <c r="Z28" s="2174"/>
      <c r="AA28" s="2174"/>
      <c r="AB28" s="2175"/>
      <c r="AC28" s="2176" t="s">
        <v>100</v>
      </c>
      <c r="AD28" s="2177"/>
      <c r="AE28" s="2177"/>
      <c r="AF28" s="2177"/>
      <c r="AG28" s="2177"/>
      <c r="AH28" s="2177"/>
      <c r="AI28" s="2177"/>
      <c r="AJ28" s="2177"/>
      <c r="AK28" s="2184">
        <f>AD8</f>
        <v>0</v>
      </c>
      <c r="AL28" s="2185"/>
      <c r="AM28" s="2185"/>
      <c r="AN28" s="2186"/>
      <c r="AO28" s="2187">
        <f>AO8</f>
        <v>0</v>
      </c>
      <c r="AP28" s="2188"/>
      <c r="AQ28" s="2189"/>
      <c r="AR28" s="67"/>
      <c r="AS28" s="67"/>
      <c r="AT28" s="68"/>
    </row>
    <row r="29" spans="2:53" ht="37.5" customHeight="1" thickBot="1" x14ac:dyDescent="0.25">
      <c r="B29" s="403"/>
      <c r="C29" s="400"/>
      <c r="D29" s="400"/>
      <c r="E29" s="400"/>
      <c r="F29" s="401"/>
      <c r="G29" s="401"/>
      <c r="H29" s="401"/>
      <c r="I29" s="401"/>
      <c r="J29" s="401"/>
      <c r="K29" s="401"/>
      <c r="L29" s="401"/>
      <c r="M29" s="401"/>
      <c r="N29" s="401"/>
      <c r="P29" s="2233" t="s">
        <v>353</v>
      </c>
      <c r="Q29" s="2233"/>
      <c r="R29" s="2233"/>
      <c r="S29" s="2233"/>
      <c r="T29" s="2233"/>
      <c r="U29" s="2233"/>
      <c r="V29" s="2233"/>
      <c r="W29" s="2233"/>
      <c r="X29" s="2233"/>
      <c r="Y29" s="2205" t="str">
        <f>IF(Y28="","",ROUNDUP(AQ12/AQ11,1))</f>
        <v/>
      </c>
      <c r="Z29" s="2206"/>
      <c r="AA29" s="2206"/>
      <c r="AB29" s="2207"/>
      <c r="AC29" s="2208" t="s">
        <v>354</v>
      </c>
      <c r="AD29" s="2209"/>
      <c r="AE29" s="2209"/>
      <c r="AF29" s="2209"/>
      <c r="AG29" s="2209"/>
      <c r="AH29" s="2209"/>
      <c r="AI29" s="2209"/>
      <c r="AJ29" s="2210"/>
      <c r="AK29" s="2214" t="str">
        <f>IF(Y29="","",IF(OR(AD7=2,AD7=3),"-",IF(AND(AK27&lt;=AK28,AO27&lt;=AO28),"適合","不適合")))</f>
        <v/>
      </c>
      <c r="AL29" s="2214"/>
      <c r="AM29" s="2214"/>
      <c r="AN29" s="2214"/>
      <c r="AO29" s="2214"/>
      <c r="AP29" s="2214"/>
      <c r="AQ29" s="2214"/>
      <c r="AR29" s="770"/>
      <c r="AS29" s="770"/>
      <c r="AT29" s="68"/>
    </row>
    <row r="30" spans="2:53" ht="31.5" customHeight="1" thickBot="1" x14ac:dyDescent="0.25">
      <c r="B30" s="404"/>
      <c r="C30" s="400"/>
      <c r="D30" s="400"/>
      <c r="E30" s="400"/>
      <c r="F30" s="401"/>
      <c r="G30" s="401"/>
      <c r="H30" s="401"/>
      <c r="I30" s="401"/>
      <c r="J30" s="401"/>
      <c r="K30" s="401"/>
      <c r="L30" s="401"/>
      <c r="M30" s="401"/>
      <c r="N30" s="401"/>
      <c r="P30" s="2229" t="s">
        <v>298</v>
      </c>
      <c r="Q30" s="2229"/>
      <c r="R30" s="2229"/>
      <c r="S30" s="2229"/>
      <c r="T30" s="2229"/>
      <c r="U30" s="2229"/>
      <c r="V30" s="2229"/>
      <c r="W30" s="2229"/>
      <c r="X30" s="2229"/>
      <c r="Y30" s="2230" t="str">
        <f>IF(Y28="","",ROUNDUP(AQ13/AQ11,1))</f>
        <v/>
      </c>
      <c r="Z30" s="2231"/>
      <c r="AA30" s="2231"/>
      <c r="AB30" s="2232"/>
      <c r="AC30" s="2208" t="s">
        <v>103</v>
      </c>
      <c r="AD30" s="2209"/>
      <c r="AE30" s="2209"/>
      <c r="AF30" s="2209"/>
      <c r="AG30" s="2209"/>
      <c r="AH30" s="2209"/>
      <c r="AI30" s="2209"/>
      <c r="AJ30" s="2210"/>
      <c r="AK30" s="2214" t="str">
        <f>IF(OR(Y28="",AK28=""),"",ROUNDUP(Y28/AK28,1))</f>
        <v/>
      </c>
      <c r="AL30" s="2214"/>
      <c r="AM30" s="2214"/>
      <c r="AN30" s="2214"/>
      <c r="AO30" s="2214"/>
      <c r="AP30" s="2214"/>
      <c r="AQ30" s="2214"/>
      <c r="AR30" s="67"/>
      <c r="AS30" s="67"/>
      <c r="AT30" s="771"/>
    </row>
    <row r="31" spans="2:53" ht="31.5" customHeight="1" x14ac:dyDescent="0.2">
      <c r="C31" s="20"/>
      <c r="D31" s="20"/>
      <c r="E31" s="20"/>
      <c r="P31" s="2219" t="s">
        <v>299</v>
      </c>
      <c r="Q31" s="2219"/>
      <c r="R31" s="2219"/>
      <c r="S31" s="2219"/>
      <c r="T31" s="2219"/>
      <c r="U31" s="2219"/>
      <c r="V31" s="2219"/>
      <c r="W31" s="2219"/>
      <c r="X31" s="2219"/>
      <c r="Y31" s="2220" t="str">
        <f>IF(Y28="","",ROUNDUP(Y29/Y28,2))</f>
        <v/>
      </c>
      <c r="Z31" s="2221"/>
      <c r="AA31" s="2221"/>
      <c r="AB31" s="2222"/>
      <c r="AC31" s="2223" t="s">
        <v>105</v>
      </c>
      <c r="AD31" s="2224"/>
      <c r="AE31" s="2224"/>
      <c r="AF31" s="2224"/>
      <c r="AG31" s="2224"/>
      <c r="AH31" s="2224"/>
      <c r="AI31" s="2224"/>
      <c r="AJ31" s="2225"/>
      <c r="AK31" s="2215" t="str">
        <f>IF(Y28="","",VLOOKUP("○",S47:T49,2,FALSE))</f>
        <v/>
      </c>
      <c r="AL31" s="2215"/>
      <c r="AM31" s="2215"/>
      <c r="AN31" s="2215"/>
      <c r="AO31" s="2215"/>
      <c r="AP31" s="2215"/>
      <c r="AQ31" s="2215"/>
      <c r="AR31" s="67"/>
      <c r="AS31" s="67"/>
      <c r="AT31" s="68"/>
    </row>
    <row r="32" spans="2:53" ht="31.5" customHeight="1" x14ac:dyDescent="0.2">
      <c r="C32" s="20"/>
      <c r="D32" s="67"/>
      <c r="E32" s="67"/>
      <c r="F32" s="67"/>
      <c r="G32" s="67"/>
      <c r="H32" s="67"/>
      <c r="I32" s="67"/>
      <c r="J32" s="68"/>
      <c r="K32" s="68"/>
      <c r="L32" s="68"/>
      <c r="M32" s="68"/>
      <c r="N32" s="68"/>
      <c r="O32" s="68"/>
      <c r="P32" s="2216" t="s">
        <v>355</v>
      </c>
      <c r="Q32" s="2217"/>
      <c r="R32" s="2217"/>
      <c r="S32" s="2217"/>
      <c r="T32" s="2217"/>
      <c r="U32" s="2217"/>
      <c r="V32" s="2217"/>
      <c r="W32" s="2217"/>
      <c r="X32" s="2218"/>
      <c r="Y32" s="2226" t="str">
        <f>IF(Y28="","",VLOOKUP(K35,S35:T41,2,FALSE))</f>
        <v/>
      </c>
      <c r="Z32" s="2227"/>
      <c r="AA32" s="2227"/>
      <c r="AB32" s="2227"/>
      <c r="AC32" s="2227"/>
      <c r="AD32" s="2227"/>
      <c r="AE32" s="2227"/>
      <c r="AF32" s="2227"/>
      <c r="AG32" s="2227"/>
      <c r="AH32" s="2227"/>
      <c r="AI32" s="2227"/>
      <c r="AJ32" s="2227"/>
      <c r="AK32" s="2227"/>
      <c r="AL32" s="2227"/>
      <c r="AM32" s="2227"/>
      <c r="AN32" s="2227"/>
      <c r="AO32" s="2227"/>
      <c r="AP32" s="2227"/>
      <c r="AQ32" s="2228"/>
      <c r="AR32" s="68"/>
      <c r="AS32" s="68"/>
      <c r="AT32" s="68"/>
    </row>
    <row r="33" spans="2:52" s="138" customFormat="1" ht="31.5" hidden="1" customHeight="1" x14ac:dyDescent="0.2">
      <c r="D33" s="139"/>
      <c r="E33" s="139"/>
      <c r="F33" s="139"/>
      <c r="G33" s="139"/>
      <c r="H33" s="139"/>
      <c r="I33" s="139"/>
      <c r="J33" s="140"/>
      <c r="K33" s="140"/>
      <c r="L33" s="140"/>
      <c r="M33" s="140"/>
      <c r="N33" s="140"/>
      <c r="O33" s="140"/>
      <c r="P33" s="140"/>
      <c r="Q33" s="140"/>
      <c r="R33" s="140"/>
      <c r="S33" s="140"/>
      <c r="T33" s="140"/>
      <c r="U33" s="140"/>
      <c r="V33" s="140"/>
      <c r="W33" s="140"/>
      <c r="X33" s="140"/>
      <c r="Y33" s="140"/>
      <c r="Z33" s="140"/>
      <c r="AA33" s="140"/>
      <c r="AB33" s="140"/>
      <c r="AC33" s="140"/>
      <c r="AD33" s="140"/>
      <c r="AE33" s="140"/>
      <c r="AF33" s="140"/>
      <c r="AG33" s="140"/>
      <c r="AH33" s="140"/>
      <c r="AI33" s="140"/>
      <c r="AJ33" s="140"/>
      <c r="AK33" s="140"/>
      <c r="AL33" s="140"/>
      <c r="AM33" s="140"/>
      <c r="AN33" s="140"/>
      <c r="AO33" s="140"/>
      <c r="AP33" s="140"/>
      <c r="AQ33" s="140"/>
      <c r="AR33" s="140"/>
      <c r="AS33" s="140"/>
      <c r="AT33" s="140"/>
    </row>
    <row r="34" spans="2:52" s="138" customFormat="1" ht="31.5" hidden="1" customHeight="1" x14ac:dyDescent="0.2">
      <c r="B34" s="139"/>
      <c r="C34" s="139"/>
      <c r="D34" s="139"/>
      <c r="E34" s="139"/>
      <c r="F34" s="139"/>
      <c r="G34" s="139"/>
      <c r="H34" s="140"/>
      <c r="I34" s="140"/>
      <c r="J34" s="140"/>
      <c r="K34" s="140"/>
      <c r="L34" s="140"/>
      <c r="M34" s="140"/>
      <c r="N34" s="140"/>
      <c r="O34" s="140"/>
      <c r="P34" s="140"/>
      <c r="Q34" s="140"/>
      <c r="R34" s="140"/>
      <c r="S34" s="199"/>
      <c r="T34" s="200"/>
      <c r="U34" s="201"/>
      <c r="V34" s="201"/>
      <c r="W34" s="202"/>
      <c r="X34" s="202"/>
      <c r="Y34" s="202"/>
      <c r="Z34" s="201"/>
      <c r="AA34" s="201"/>
      <c r="AB34" s="201"/>
      <c r="AC34" s="201"/>
      <c r="AD34" s="201"/>
      <c r="AE34" s="201"/>
      <c r="AF34" s="203"/>
      <c r="AG34" s="203"/>
      <c r="AH34" s="203"/>
      <c r="AI34" s="203"/>
      <c r="AJ34" s="203"/>
      <c r="AK34" s="201"/>
      <c r="AL34" s="201"/>
      <c r="AM34" s="203"/>
      <c r="AN34" s="203"/>
      <c r="AO34" s="203"/>
      <c r="AP34" s="203"/>
      <c r="AQ34" s="203"/>
      <c r="AR34" s="203"/>
      <c r="AS34" s="203"/>
      <c r="AT34" s="203"/>
      <c r="AU34" s="204"/>
      <c r="AV34" s="189"/>
      <c r="AW34" s="146"/>
      <c r="AX34" s="146"/>
      <c r="AY34" s="146"/>
      <c r="AZ34" s="147"/>
    </row>
    <row r="35" spans="2:52" s="138" customFormat="1" hidden="1" x14ac:dyDescent="0.2">
      <c r="B35" s="139"/>
      <c r="C35" s="139"/>
      <c r="D35" s="139"/>
      <c r="E35" s="139"/>
      <c r="F35" s="139"/>
      <c r="G35" s="139">
        <v>23</v>
      </c>
      <c r="H35" s="140">
        <v>1</v>
      </c>
      <c r="I35" s="140"/>
      <c r="J35" s="140"/>
      <c r="K35" s="140" t="s">
        <v>356</v>
      </c>
      <c r="L35" s="140"/>
      <c r="M35" s="140"/>
      <c r="N35" s="140"/>
      <c r="O35" s="140"/>
      <c r="P35" s="140"/>
      <c r="R35" s="190"/>
      <c r="S35" s="205" t="e">
        <f>AP35</f>
        <v>#VALUE!</v>
      </c>
      <c r="T35" s="205" t="s">
        <v>357</v>
      </c>
      <c r="U35" s="206"/>
      <c r="V35" s="206"/>
      <c r="W35" s="207"/>
      <c r="X35" s="205"/>
      <c r="Y35" s="205"/>
      <c r="Z35" s="205"/>
      <c r="AA35" s="205"/>
      <c r="AB35" s="205"/>
      <c r="AC35" s="205" t="s">
        <v>358</v>
      </c>
      <c r="AD35" s="205"/>
      <c r="AE35" s="205"/>
      <c r="AF35" s="205"/>
      <c r="AG35" s="205"/>
      <c r="AH35" s="205"/>
      <c r="AI35" s="205"/>
      <c r="AJ35" s="205"/>
      <c r="AK35" s="205"/>
      <c r="AL35" s="205"/>
      <c r="AM35" s="205"/>
      <c r="AN35" s="205"/>
      <c r="AO35" s="205"/>
      <c r="AP35" s="2204" t="e">
        <f>IF(AD7&lt;&gt;2,IF(AND(AP44&gt;=0.5,AK30&lt;=2),"○","×"),"×")</f>
        <v>#VALUE!</v>
      </c>
      <c r="AQ35" s="2204"/>
      <c r="AR35" s="2204"/>
      <c r="AS35" s="205"/>
      <c r="AT35" s="206"/>
      <c r="AU35" s="205"/>
      <c r="AV35" s="190"/>
      <c r="AW35" s="153"/>
      <c r="AX35" s="153"/>
      <c r="AY35" s="153"/>
      <c r="AZ35" s="154"/>
    </row>
    <row r="36" spans="2:52" s="138" customFormat="1" hidden="1" x14ac:dyDescent="0.2">
      <c r="B36" s="139"/>
      <c r="C36" s="139"/>
      <c r="D36" s="139"/>
      <c r="E36" s="139"/>
      <c r="F36" s="139"/>
      <c r="G36" s="139">
        <v>24</v>
      </c>
      <c r="H36" s="140">
        <v>2</v>
      </c>
      <c r="I36" s="140"/>
      <c r="J36" s="140"/>
      <c r="K36" s="140"/>
      <c r="L36" s="140"/>
      <c r="M36" s="140"/>
      <c r="N36" s="140"/>
      <c r="O36" s="140"/>
      <c r="P36" s="140"/>
      <c r="R36" s="190"/>
      <c r="S36" s="205" t="e">
        <f t="shared" ref="S36:S41" si="1">AP36</f>
        <v>#VALUE!</v>
      </c>
      <c r="T36" s="208" t="s">
        <v>359</v>
      </c>
      <c r="U36" s="206"/>
      <c r="V36" s="206"/>
      <c r="W36" s="209"/>
      <c r="X36" s="209"/>
      <c r="Y36" s="209"/>
      <c r="Z36" s="209"/>
      <c r="AA36" s="209"/>
      <c r="AB36" s="209"/>
      <c r="AC36" s="209" t="s">
        <v>360</v>
      </c>
      <c r="AD36" s="209"/>
      <c r="AE36" s="209"/>
      <c r="AF36" s="209"/>
      <c r="AG36" s="209"/>
      <c r="AH36" s="209"/>
      <c r="AI36" s="209"/>
      <c r="AJ36" s="209"/>
      <c r="AK36" s="209"/>
      <c r="AL36" s="209"/>
      <c r="AM36" s="209"/>
      <c r="AN36" s="209"/>
      <c r="AO36" s="209"/>
      <c r="AP36" s="2204" t="e">
        <f>IF(AND(AP35="×",AP40="×",AK30&lt;=3),"○","×")</f>
        <v>#VALUE!</v>
      </c>
      <c r="AQ36" s="2204"/>
      <c r="AR36" s="2204"/>
      <c r="AS36" s="209"/>
      <c r="AT36" s="206"/>
      <c r="AU36" s="205"/>
      <c r="AV36" s="190"/>
      <c r="AW36" s="153"/>
      <c r="AX36" s="153"/>
      <c r="AY36" s="153"/>
      <c r="AZ36" s="154"/>
    </row>
    <row r="37" spans="2:52" s="138" customFormat="1" hidden="1" x14ac:dyDescent="0.2">
      <c r="B37" s="139"/>
      <c r="C37" s="139"/>
      <c r="D37" s="139"/>
      <c r="E37" s="139"/>
      <c r="F37" s="139"/>
      <c r="G37" s="139">
        <v>25</v>
      </c>
      <c r="H37" s="140">
        <v>3</v>
      </c>
      <c r="I37" s="140"/>
      <c r="J37" s="140"/>
      <c r="K37" s="140"/>
      <c r="L37" s="140"/>
      <c r="M37" s="140"/>
      <c r="N37" s="140"/>
      <c r="O37" s="140"/>
      <c r="P37" s="140"/>
      <c r="R37" s="190"/>
      <c r="S37" s="205" t="str">
        <f t="shared" si="1"/>
        <v>×</v>
      </c>
      <c r="T37" s="208" t="s">
        <v>361</v>
      </c>
      <c r="U37" s="206"/>
      <c r="V37" s="206"/>
      <c r="W37" s="209"/>
      <c r="X37" s="209"/>
      <c r="Y37" s="209"/>
      <c r="Z37" s="209"/>
      <c r="AA37" s="209"/>
      <c r="AB37" s="209"/>
      <c r="AC37" s="209" t="s">
        <v>362</v>
      </c>
      <c r="AD37" s="209"/>
      <c r="AE37" s="209"/>
      <c r="AF37" s="209"/>
      <c r="AG37" s="209"/>
      <c r="AH37" s="209"/>
      <c r="AI37" s="209"/>
      <c r="AJ37" s="209"/>
      <c r="AK37" s="209"/>
      <c r="AL37" s="209"/>
      <c r="AM37" s="209"/>
      <c r="AN37" s="209"/>
      <c r="AO37" s="209"/>
      <c r="AP37" s="2204" t="str">
        <f>IF(AND(AK30&gt;2,AK30&lt;=4),"○","×")</f>
        <v>×</v>
      </c>
      <c r="AQ37" s="2204"/>
      <c r="AR37" s="2204"/>
      <c r="AS37" s="209"/>
      <c r="AT37" s="206"/>
      <c r="AU37" s="205"/>
      <c r="AV37" s="190"/>
      <c r="AW37" s="153"/>
      <c r="AX37" s="153"/>
      <c r="AY37" s="153"/>
      <c r="AZ37" s="154"/>
    </row>
    <row r="38" spans="2:52" s="138" customFormat="1" hidden="1" x14ac:dyDescent="0.2">
      <c r="B38" s="139"/>
      <c r="C38" s="139"/>
      <c r="D38" s="139"/>
      <c r="E38" s="139"/>
      <c r="F38" s="139"/>
      <c r="G38" s="139"/>
      <c r="H38" s="140">
        <v>4</v>
      </c>
      <c r="I38" s="140"/>
      <c r="J38" s="140"/>
      <c r="K38" s="140"/>
      <c r="L38" s="140"/>
      <c r="M38" s="140"/>
      <c r="N38" s="140"/>
      <c r="O38" s="140"/>
      <c r="P38" s="140"/>
      <c r="R38" s="190"/>
      <c r="S38" s="205">
        <f t="shared" si="1"/>
        <v>0</v>
      </c>
      <c r="T38" s="208" t="s">
        <v>363</v>
      </c>
      <c r="U38" s="206"/>
      <c r="V38" s="206"/>
      <c r="W38" s="209"/>
      <c r="X38" s="209"/>
      <c r="Y38" s="209"/>
      <c r="Z38" s="209"/>
      <c r="AA38" s="209"/>
      <c r="AB38" s="209"/>
      <c r="AC38" s="209" t="s">
        <v>364</v>
      </c>
      <c r="AD38" s="209"/>
      <c r="AE38" s="209"/>
      <c r="AF38" s="209"/>
      <c r="AG38" s="209"/>
      <c r="AH38" s="209"/>
      <c r="AI38" s="209"/>
      <c r="AJ38" s="209"/>
      <c r="AK38" s="209"/>
      <c r="AL38" s="209"/>
      <c r="AM38" s="209"/>
      <c r="AN38" s="209"/>
      <c r="AO38" s="209"/>
      <c r="AP38" s="2204"/>
      <c r="AQ38" s="2204"/>
      <c r="AR38" s="2204"/>
      <c r="AS38" s="209" t="str">
        <f>IF(AD7=2,IF(AND(AK30&gt;4,AK30&lt;=6),"○","×"),"×")</f>
        <v>×</v>
      </c>
      <c r="AT38" s="206"/>
      <c r="AU38" s="205"/>
      <c r="AV38" s="190"/>
      <c r="AW38" s="153"/>
      <c r="AX38" s="153"/>
      <c r="AY38" s="153"/>
      <c r="AZ38" s="154"/>
    </row>
    <row r="39" spans="2:52" s="138" customFormat="1" hidden="1" x14ac:dyDescent="0.2">
      <c r="B39" s="139"/>
      <c r="C39" s="139"/>
      <c r="D39" s="139"/>
      <c r="E39" s="139"/>
      <c r="F39" s="139"/>
      <c r="G39" s="139"/>
      <c r="H39" s="140">
        <v>5</v>
      </c>
      <c r="I39" s="140"/>
      <c r="J39" s="140"/>
      <c r="K39" s="140"/>
      <c r="L39" s="140"/>
      <c r="M39" s="140"/>
      <c r="N39" s="140"/>
      <c r="O39" s="140"/>
      <c r="P39" s="140"/>
      <c r="R39" s="190"/>
      <c r="S39" s="205">
        <f t="shared" si="1"/>
        <v>0</v>
      </c>
      <c r="T39" s="208" t="s">
        <v>365</v>
      </c>
      <c r="U39" s="206"/>
      <c r="V39" s="206"/>
      <c r="W39" s="209"/>
      <c r="X39" s="209"/>
      <c r="Y39" s="209"/>
      <c r="Z39" s="209"/>
      <c r="AA39" s="209"/>
      <c r="AB39" s="209"/>
      <c r="AC39" s="209" t="s">
        <v>366</v>
      </c>
      <c r="AD39" s="209"/>
      <c r="AE39" s="209"/>
      <c r="AF39" s="209"/>
      <c r="AG39" s="209"/>
      <c r="AH39" s="209"/>
      <c r="AI39" s="209"/>
      <c r="AJ39" s="209"/>
      <c r="AK39" s="209"/>
      <c r="AL39" s="209"/>
      <c r="AM39" s="209"/>
      <c r="AN39" s="209"/>
      <c r="AO39" s="209"/>
      <c r="AP39" s="2204"/>
      <c r="AQ39" s="2204"/>
      <c r="AR39" s="2204"/>
      <c r="AS39" s="209"/>
      <c r="AT39" s="206"/>
      <c r="AU39" s="205"/>
      <c r="AV39" s="190"/>
      <c r="AW39" s="153"/>
      <c r="AX39" s="153"/>
      <c r="AY39" s="153"/>
      <c r="AZ39" s="154"/>
    </row>
    <row r="40" spans="2:52" s="138" customFormat="1" hidden="1" x14ac:dyDescent="0.2">
      <c r="C40" s="148"/>
      <c r="D40" s="148"/>
      <c r="E40" s="148"/>
      <c r="F40" s="148"/>
      <c r="G40" s="148"/>
      <c r="H40" s="140">
        <v>6</v>
      </c>
      <c r="I40" s="148"/>
      <c r="J40" s="148"/>
      <c r="K40" s="148"/>
      <c r="L40" s="148"/>
      <c r="M40" s="148"/>
      <c r="N40" s="148"/>
      <c r="O40" s="148"/>
      <c r="P40" s="148"/>
      <c r="R40" s="190"/>
      <c r="S40" s="205" t="str">
        <f t="shared" si="1"/>
        <v>×</v>
      </c>
      <c r="T40" s="205" t="s">
        <v>844</v>
      </c>
      <c r="U40" s="207"/>
      <c r="V40" s="207"/>
      <c r="W40" s="207"/>
      <c r="X40" s="207"/>
      <c r="Y40" s="207"/>
      <c r="Z40" s="207"/>
      <c r="AA40" s="207"/>
      <c r="AB40" s="207"/>
      <c r="AC40" s="209" t="s">
        <v>367</v>
      </c>
      <c r="AD40" s="207"/>
      <c r="AE40" s="207"/>
      <c r="AF40" s="207"/>
      <c r="AG40" s="205"/>
      <c r="AH40" s="205"/>
      <c r="AI40" s="205"/>
      <c r="AJ40" s="205"/>
      <c r="AK40" s="205"/>
      <c r="AL40" s="205"/>
      <c r="AM40" s="205"/>
      <c r="AN40" s="205"/>
      <c r="AO40" s="205"/>
      <c r="AP40" s="2204" t="str">
        <f>IF(AD7=2,IF(AK30&lt;=2,"○","×"),"×")</f>
        <v>×</v>
      </c>
      <c r="AQ40" s="2204"/>
      <c r="AR40" s="2204"/>
      <c r="AS40" s="205"/>
      <c r="AT40" s="205"/>
      <c r="AU40" s="205"/>
      <c r="AV40" s="190"/>
      <c r="AW40" s="153"/>
      <c r="AX40" s="153"/>
      <c r="AY40" s="153"/>
      <c r="AZ40" s="154"/>
    </row>
    <row r="41" spans="2:52" s="138" customFormat="1" ht="13.5" hidden="1" customHeight="1" x14ac:dyDescent="0.2">
      <c r="B41" s="139"/>
      <c r="C41" s="139"/>
      <c r="D41" s="139"/>
      <c r="E41" s="139"/>
      <c r="F41" s="139"/>
      <c r="G41" s="139"/>
      <c r="H41" s="140">
        <v>7</v>
      </c>
      <c r="I41" s="140"/>
      <c r="J41" s="140"/>
      <c r="K41" s="140"/>
      <c r="L41" s="140"/>
      <c r="M41" s="140"/>
      <c r="N41" s="140"/>
      <c r="O41" s="140"/>
      <c r="P41" s="140"/>
      <c r="R41" s="190"/>
      <c r="S41" s="205">
        <f t="shared" si="1"/>
        <v>0</v>
      </c>
      <c r="T41" s="205" t="s">
        <v>845</v>
      </c>
      <c r="U41" s="206"/>
      <c r="V41" s="206"/>
      <c r="W41" s="207"/>
      <c r="X41" s="205"/>
      <c r="Y41" s="205"/>
      <c r="Z41" s="205"/>
      <c r="AA41" s="205"/>
      <c r="AB41" s="205"/>
      <c r="AC41" s="205" t="s">
        <v>300</v>
      </c>
      <c r="AD41" s="205"/>
      <c r="AE41" s="205"/>
      <c r="AF41" s="205"/>
      <c r="AG41" s="205"/>
      <c r="AH41" s="205"/>
      <c r="AI41" s="205"/>
      <c r="AJ41" s="205"/>
      <c r="AK41" s="205"/>
      <c r="AL41" s="205"/>
      <c r="AM41" s="205"/>
      <c r="AN41" s="205"/>
      <c r="AO41" s="205"/>
      <c r="AP41" s="2204"/>
      <c r="AQ41" s="2204"/>
      <c r="AR41" s="2204"/>
      <c r="AS41" s="205" t="str">
        <f>IF(AD7=2,IF(AND(AK30&gt;3,AK30&lt;=6),"○","×"),"×")</f>
        <v>×</v>
      </c>
      <c r="AT41" s="206"/>
      <c r="AU41" s="205"/>
      <c r="AV41" s="190"/>
      <c r="AW41" s="153"/>
      <c r="AX41" s="153"/>
      <c r="AY41" s="153"/>
      <c r="AZ41" s="154"/>
    </row>
    <row r="42" spans="2:52" s="138" customFormat="1" hidden="1" x14ac:dyDescent="0.2">
      <c r="B42" s="139"/>
      <c r="C42" s="139"/>
      <c r="D42" s="139"/>
      <c r="E42" s="139"/>
      <c r="F42" s="139"/>
      <c r="G42" s="139"/>
      <c r="H42" s="140">
        <v>8</v>
      </c>
      <c r="I42" s="140"/>
      <c r="J42" s="140"/>
      <c r="K42" s="140"/>
      <c r="L42" s="140"/>
      <c r="M42" s="140"/>
      <c r="N42" s="140"/>
      <c r="O42" s="140"/>
      <c r="P42" s="140"/>
      <c r="Q42" s="148"/>
      <c r="R42" s="140"/>
      <c r="S42" s="210"/>
      <c r="T42" s="208"/>
      <c r="U42" s="206"/>
      <c r="V42" s="206"/>
      <c r="W42" s="209"/>
      <c r="X42" s="209"/>
      <c r="Y42" s="209"/>
      <c r="Z42" s="209"/>
      <c r="AA42" s="209"/>
      <c r="AB42" s="209"/>
      <c r="AC42" s="209"/>
      <c r="AD42" s="209"/>
      <c r="AE42" s="209"/>
      <c r="AF42" s="209"/>
      <c r="AG42" s="209"/>
      <c r="AH42" s="209"/>
      <c r="AI42" s="209"/>
      <c r="AJ42" s="209"/>
      <c r="AK42" s="209"/>
      <c r="AL42" s="209"/>
      <c r="AM42" s="209"/>
      <c r="AN42" s="209"/>
      <c r="AO42" s="209"/>
      <c r="AP42" s="209"/>
      <c r="AQ42" s="209"/>
      <c r="AR42" s="209"/>
      <c r="AS42" s="209"/>
      <c r="AT42" s="206"/>
      <c r="AU42" s="205"/>
      <c r="AV42" s="190"/>
      <c r="AW42" s="153"/>
      <c r="AX42" s="153"/>
      <c r="AY42" s="153" t="e">
        <f>AND(Y30&gt;=0.6,Y28/AK28&lt;=1.7)</f>
        <v>#VALUE!</v>
      </c>
      <c r="AZ42" s="154"/>
    </row>
    <row r="43" spans="2:52" s="138" customFormat="1" hidden="1" x14ac:dyDescent="0.2">
      <c r="B43" s="139"/>
      <c r="C43" s="139"/>
      <c r="D43" s="139"/>
      <c r="E43" s="139"/>
      <c r="F43" s="139"/>
      <c r="G43" s="139"/>
      <c r="H43" s="140">
        <v>9</v>
      </c>
      <c r="I43" s="140"/>
      <c r="J43" s="140"/>
      <c r="K43" s="140"/>
      <c r="L43" s="140"/>
      <c r="M43" s="140"/>
      <c r="N43" s="140"/>
      <c r="O43" s="140"/>
      <c r="P43" s="140"/>
      <c r="Q43" s="148"/>
      <c r="R43" s="140"/>
      <c r="S43" s="210"/>
      <c r="T43" s="208"/>
      <c r="U43" s="206"/>
      <c r="V43" s="206"/>
      <c r="W43" s="209"/>
      <c r="X43" s="209"/>
      <c r="Y43" s="209"/>
      <c r="Z43" s="209"/>
      <c r="AA43" s="209"/>
      <c r="AB43" s="209"/>
      <c r="AC43" s="209"/>
      <c r="AD43" s="209"/>
      <c r="AE43" s="209"/>
      <c r="AF43" s="209"/>
      <c r="AG43" s="209"/>
      <c r="AH43" s="209"/>
      <c r="AI43" s="209"/>
      <c r="AJ43" s="209"/>
      <c r="AK43" s="209"/>
      <c r="AL43" s="209"/>
      <c r="AM43" s="209"/>
      <c r="AN43" s="209"/>
      <c r="AO43" s="209"/>
      <c r="AP43" s="209"/>
      <c r="AQ43" s="209"/>
      <c r="AR43" s="209"/>
      <c r="AS43" s="209"/>
      <c r="AT43" s="206"/>
      <c r="AU43" s="205"/>
      <c r="AV43" s="190"/>
      <c r="AW43" s="153"/>
      <c r="AX43" s="153"/>
      <c r="AY43" s="153" t="e">
        <f>AND(Y30&gt;=0.5,Y28/AK28&lt;=2)</f>
        <v>#VALUE!</v>
      </c>
      <c r="AZ43" s="154"/>
    </row>
    <row r="44" spans="2:52" s="138" customFormat="1" hidden="1" x14ac:dyDescent="0.2">
      <c r="B44" s="139"/>
      <c r="C44" s="139"/>
      <c r="D44" s="139"/>
      <c r="E44" s="139"/>
      <c r="F44" s="139"/>
      <c r="G44" s="139"/>
      <c r="H44" s="140">
        <v>10</v>
      </c>
      <c r="I44" s="140"/>
      <c r="J44" s="140"/>
      <c r="K44" s="140"/>
      <c r="L44" s="140"/>
      <c r="M44" s="140"/>
      <c r="N44" s="140"/>
      <c r="O44" s="140"/>
      <c r="P44" s="140"/>
      <c r="Q44" s="148"/>
      <c r="R44" s="140"/>
      <c r="S44" s="210"/>
      <c r="T44" s="208" t="s">
        <v>368</v>
      </c>
      <c r="U44" s="206"/>
      <c r="V44" s="206"/>
      <c r="W44" s="209"/>
      <c r="X44" s="209"/>
      <c r="Y44" s="209"/>
      <c r="Z44" s="209"/>
      <c r="AA44" s="209"/>
      <c r="AB44" s="209"/>
      <c r="AC44" s="209"/>
      <c r="AD44" s="209"/>
      <c r="AE44" s="209"/>
      <c r="AF44" s="209"/>
      <c r="AG44" s="209"/>
      <c r="AH44" s="209"/>
      <c r="AI44" s="209"/>
      <c r="AJ44" s="209"/>
      <c r="AK44" s="209"/>
      <c r="AL44" s="209"/>
      <c r="AM44" s="209"/>
      <c r="AN44" s="209"/>
      <c r="AO44" s="209"/>
      <c r="AP44" s="2212" t="e">
        <f>ROUND(Y29/Y28,3)</f>
        <v>#VALUE!</v>
      </c>
      <c r="AQ44" s="2212"/>
      <c r="AR44" s="2212"/>
      <c r="AS44" s="209"/>
      <c r="AT44" s="206"/>
      <c r="AU44" s="205"/>
      <c r="AV44" s="190"/>
      <c r="AW44" s="153"/>
      <c r="AX44" s="153"/>
      <c r="AY44" s="153" t="e">
        <f>Y28/AK28&lt;=2.5</f>
        <v>#VALUE!</v>
      </c>
      <c r="AZ44" s="154"/>
    </row>
    <row r="45" spans="2:52" s="138" customFormat="1" hidden="1" x14ac:dyDescent="0.2">
      <c r="B45" s="139"/>
      <c r="C45" s="139"/>
      <c r="D45" s="139"/>
      <c r="E45" s="139"/>
      <c r="F45" s="139"/>
      <c r="G45" s="139"/>
      <c r="H45" s="140">
        <v>11</v>
      </c>
      <c r="I45" s="140"/>
      <c r="J45" s="140"/>
      <c r="K45" s="140"/>
      <c r="L45" s="140"/>
      <c r="M45" s="140"/>
      <c r="N45" s="140"/>
      <c r="O45" s="140"/>
      <c r="P45" s="140"/>
      <c r="Q45" s="148"/>
      <c r="R45" s="140"/>
      <c r="S45" s="210"/>
      <c r="T45" s="208"/>
      <c r="U45" s="206"/>
      <c r="V45" s="206"/>
      <c r="W45" s="209"/>
      <c r="X45" s="209"/>
      <c r="Y45" s="209"/>
      <c r="Z45" s="209"/>
      <c r="AA45" s="209"/>
      <c r="AB45" s="209"/>
      <c r="AC45" s="209"/>
      <c r="AD45" s="209"/>
      <c r="AE45" s="209"/>
      <c r="AF45" s="209"/>
      <c r="AG45" s="209"/>
      <c r="AH45" s="209"/>
      <c r="AI45" s="209"/>
      <c r="AJ45" s="209"/>
      <c r="AK45" s="209"/>
      <c r="AL45" s="209"/>
      <c r="AM45" s="209"/>
      <c r="AN45" s="209"/>
      <c r="AO45" s="209"/>
      <c r="AP45" s="2213"/>
      <c r="AQ45" s="2213"/>
      <c r="AR45" s="2213"/>
      <c r="AS45" s="209"/>
      <c r="AT45" s="206"/>
      <c r="AU45" s="205"/>
      <c r="AV45" s="190"/>
      <c r="AW45" s="153"/>
      <c r="AX45" s="153"/>
      <c r="AY45" s="153"/>
      <c r="AZ45" s="154"/>
    </row>
    <row r="46" spans="2:52" s="138" customFormat="1" hidden="1" x14ac:dyDescent="0.2">
      <c r="B46" s="139"/>
      <c r="C46" s="139"/>
      <c r="D46" s="139"/>
      <c r="E46" s="139"/>
      <c r="F46" s="139"/>
      <c r="G46" s="139"/>
      <c r="H46" s="140">
        <v>12</v>
      </c>
      <c r="I46" s="140"/>
      <c r="J46" s="140"/>
      <c r="K46" s="140"/>
      <c r="L46" s="140"/>
      <c r="M46" s="140"/>
      <c r="N46" s="140"/>
      <c r="O46" s="140"/>
      <c r="P46" s="140"/>
      <c r="Q46" s="148"/>
      <c r="R46" s="140"/>
      <c r="S46" s="210"/>
      <c r="T46" s="208" t="s">
        <v>426</v>
      </c>
      <c r="U46" s="206"/>
      <c r="V46" s="206"/>
      <c r="W46" s="205"/>
      <c r="X46" s="209"/>
      <c r="Y46" s="209"/>
      <c r="Z46" s="209"/>
      <c r="AA46" s="209"/>
      <c r="AB46" s="209"/>
      <c r="AC46" s="209"/>
      <c r="AD46" s="209"/>
      <c r="AE46" s="209"/>
      <c r="AF46" s="209"/>
      <c r="AG46" s="209"/>
      <c r="AH46" s="209"/>
      <c r="AI46" s="209"/>
      <c r="AJ46" s="209"/>
      <c r="AK46" s="209"/>
      <c r="AL46" s="209"/>
      <c r="AM46" s="209"/>
      <c r="AN46" s="209"/>
      <c r="AO46" s="209"/>
      <c r="AP46" s="209"/>
      <c r="AQ46" s="209"/>
      <c r="AR46" s="209"/>
      <c r="AS46" s="209"/>
      <c r="AT46" s="206"/>
      <c r="AU46" s="205"/>
      <c r="AV46" s="190"/>
      <c r="AW46" s="153"/>
      <c r="AX46" s="153"/>
      <c r="AY46" s="153"/>
      <c r="AZ46" s="154"/>
    </row>
    <row r="47" spans="2:52" s="138" customFormat="1" hidden="1" x14ac:dyDescent="0.2">
      <c r="B47" s="139"/>
      <c r="C47" s="139"/>
      <c r="D47" s="139"/>
      <c r="E47" s="139"/>
      <c r="F47" s="139"/>
      <c r="G47" s="139"/>
      <c r="H47" s="140"/>
      <c r="I47" s="140"/>
      <c r="J47" s="140"/>
      <c r="K47" s="140"/>
      <c r="L47" s="140"/>
      <c r="M47" s="140"/>
      <c r="N47" s="140"/>
      <c r="O47" s="140"/>
      <c r="P47" s="140"/>
      <c r="Q47" s="148"/>
      <c r="R47" s="140"/>
      <c r="S47" s="210" t="str">
        <f>AP47</f>
        <v>×</v>
      </c>
      <c r="T47" s="211" t="s">
        <v>301</v>
      </c>
      <c r="U47" s="206"/>
      <c r="V47" s="206"/>
      <c r="W47" s="205"/>
      <c r="X47" s="209"/>
      <c r="Y47" s="209"/>
      <c r="Z47" s="209"/>
      <c r="AA47" s="209"/>
      <c r="AB47" s="209"/>
      <c r="AC47" s="209" t="s">
        <v>369</v>
      </c>
      <c r="AD47" s="209"/>
      <c r="AE47" s="209"/>
      <c r="AF47" s="209"/>
      <c r="AG47" s="209"/>
      <c r="AH47" s="209"/>
      <c r="AI47" s="209"/>
      <c r="AJ47" s="209"/>
      <c r="AK47" s="209"/>
      <c r="AL47" s="209"/>
      <c r="AM47" s="209"/>
      <c r="AN47" s="209"/>
      <c r="AO47" s="209"/>
      <c r="AP47" s="209" t="str">
        <f>IF(AND(Y32=T40,AK30&lt;=1.7),"○","×")</f>
        <v>×</v>
      </c>
      <c r="AQ47" s="209"/>
      <c r="AR47" s="209"/>
      <c r="AS47" s="209"/>
      <c r="AT47" s="206"/>
      <c r="AU47" s="205"/>
      <c r="AV47" s="190"/>
      <c r="AW47" s="153"/>
      <c r="AX47" s="153"/>
      <c r="AY47" s="153"/>
      <c r="AZ47" s="154"/>
    </row>
    <row r="48" spans="2:52" s="138" customFormat="1" hidden="1" x14ac:dyDescent="0.2">
      <c r="B48" s="139"/>
      <c r="C48" s="139"/>
      <c r="D48" s="139"/>
      <c r="E48" s="139"/>
      <c r="H48" s="140"/>
      <c r="I48" s="148"/>
      <c r="J48" s="148"/>
      <c r="K48" s="148"/>
      <c r="L48" s="148"/>
      <c r="M48" s="148"/>
      <c r="N48" s="148"/>
      <c r="O48" s="148"/>
      <c r="P48" s="148"/>
      <c r="Q48" s="148"/>
      <c r="R48" s="148"/>
      <c r="S48" s="212" t="str">
        <f>AP48</f>
        <v>×</v>
      </c>
      <c r="T48" s="209" t="s">
        <v>302</v>
      </c>
      <c r="U48" s="207"/>
      <c r="V48" s="207"/>
      <c r="W48" s="209"/>
      <c r="X48" s="207"/>
      <c r="Y48" s="207"/>
      <c r="Z48" s="2211"/>
      <c r="AA48" s="2211"/>
      <c r="AB48" s="2211"/>
      <c r="AC48" s="209" t="s">
        <v>370</v>
      </c>
      <c r="AD48" s="207"/>
      <c r="AE48" s="207"/>
      <c r="AF48" s="207"/>
      <c r="AG48" s="207"/>
      <c r="AH48" s="207"/>
      <c r="AI48" s="206"/>
      <c r="AJ48" s="206"/>
      <c r="AK48" s="206"/>
      <c r="AL48" s="206"/>
      <c r="AM48" s="206"/>
      <c r="AN48" s="207"/>
      <c r="AO48" s="206"/>
      <c r="AP48" s="206" t="str">
        <f>IF(AND(Y32=T36,AK30&lt;=2.5),"○","×")</f>
        <v>×</v>
      </c>
      <c r="AQ48" s="206"/>
      <c r="AR48" s="206"/>
      <c r="AS48" s="206"/>
      <c r="AT48" s="207"/>
      <c r="AU48" s="207"/>
      <c r="AV48" s="192"/>
      <c r="AW48" s="153"/>
      <c r="AX48" s="153"/>
      <c r="AY48" s="153"/>
      <c r="AZ48" s="154"/>
    </row>
    <row r="49" spans="2:52" s="138" customFormat="1" hidden="1" x14ac:dyDescent="0.2">
      <c r="H49" s="148"/>
      <c r="I49" s="148"/>
      <c r="J49" s="148"/>
      <c r="K49" s="148"/>
      <c r="L49" s="148"/>
      <c r="M49" s="148"/>
      <c r="N49" s="148"/>
      <c r="O49" s="148"/>
      <c r="P49" s="148"/>
      <c r="Q49" s="148"/>
      <c r="R49" s="148"/>
      <c r="S49" s="212" t="str">
        <f>AP49</f>
        <v>○</v>
      </c>
      <c r="T49" s="209" t="s">
        <v>371</v>
      </c>
      <c r="U49" s="207"/>
      <c r="V49" s="207"/>
      <c r="W49" s="207"/>
      <c r="X49" s="207"/>
      <c r="Y49" s="207"/>
      <c r="Z49" s="207"/>
      <c r="AA49" s="207"/>
      <c r="AB49" s="207"/>
      <c r="AC49" s="207"/>
      <c r="AD49" s="207"/>
      <c r="AE49" s="207"/>
      <c r="AF49" s="207"/>
      <c r="AG49" s="207"/>
      <c r="AH49" s="207"/>
      <c r="AI49" s="207"/>
      <c r="AJ49" s="207"/>
      <c r="AK49" s="207"/>
      <c r="AL49" s="207"/>
      <c r="AM49" s="207"/>
      <c r="AN49" s="207"/>
      <c r="AO49" s="207"/>
      <c r="AP49" s="207" t="str">
        <f>IF(AND(AP47="×",AP48="×"),"○","×")</f>
        <v>○</v>
      </c>
      <c r="AQ49" s="207"/>
      <c r="AR49" s="205"/>
      <c r="AS49" s="205"/>
      <c r="AT49" s="205"/>
      <c r="AU49" s="205"/>
      <c r="AV49" s="190"/>
      <c r="AW49" s="153"/>
      <c r="AX49" s="153"/>
      <c r="AY49" s="153"/>
      <c r="AZ49" s="154"/>
    </row>
    <row r="50" spans="2:52" s="138" customFormat="1" hidden="1" x14ac:dyDescent="0.2">
      <c r="H50" s="148"/>
      <c r="I50" s="148"/>
      <c r="J50" s="148"/>
      <c r="K50" s="148"/>
      <c r="L50" s="148"/>
      <c r="M50" s="148"/>
      <c r="N50" s="148"/>
      <c r="O50" s="148"/>
      <c r="P50" s="148"/>
      <c r="Q50" s="148"/>
      <c r="R50" s="148"/>
      <c r="S50" s="212"/>
      <c r="T50" s="207"/>
      <c r="U50" s="207"/>
      <c r="V50" s="207"/>
      <c r="W50" s="207"/>
      <c r="X50" s="207"/>
      <c r="Y50" s="207"/>
      <c r="Z50" s="207"/>
      <c r="AA50" s="207"/>
      <c r="AB50" s="207"/>
      <c r="AC50" s="207"/>
      <c r="AD50" s="207"/>
      <c r="AE50" s="207"/>
      <c r="AF50" s="207"/>
      <c r="AG50" s="207"/>
      <c r="AH50" s="207"/>
      <c r="AI50" s="207"/>
      <c r="AJ50" s="207"/>
      <c r="AK50" s="207"/>
      <c r="AL50" s="207"/>
      <c r="AM50" s="207"/>
      <c r="AN50" s="207"/>
      <c r="AO50" s="207"/>
      <c r="AP50" s="207"/>
      <c r="AQ50" s="207"/>
      <c r="AR50" s="207"/>
      <c r="AS50" s="207"/>
      <c r="AT50" s="207"/>
      <c r="AU50" s="205"/>
      <c r="AV50" s="190"/>
      <c r="AW50" s="153"/>
      <c r="AX50" s="153"/>
      <c r="AY50" s="153"/>
      <c r="AZ50" s="154"/>
    </row>
    <row r="51" spans="2:52" s="138" customFormat="1" hidden="1" x14ac:dyDescent="0.2">
      <c r="B51" s="139"/>
      <c r="C51" s="139"/>
      <c r="D51" s="139"/>
      <c r="E51" s="139"/>
      <c r="F51" s="139"/>
      <c r="G51" s="139"/>
      <c r="H51" s="140"/>
      <c r="I51" s="140"/>
      <c r="J51" s="140"/>
      <c r="K51" s="140"/>
      <c r="L51" s="140"/>
      <c r="M51" s="140"/>
      <c r="N51" s="140"/>
      <c r="O51" s="140"/>
      <c r="P51" s="140"/>
      <c r="Q51" s="140"/>
      <c r="R51" s="140"/>
      <c r="S51" s="210"/>
      <c r="T51" s="209"/>
      <c r="U51" s="207"/>
      <c r="V51" s="207"/>
      <c r="W51" s="2211"/>
      <c r="X51" s="2211"/>
      <c r="Y51" s="2211"/>
      <c r="Z51" s="207"/>
      <c r="AA51" s="207"/>
      <c r="AB51" s="207"/>
      <c r="AC51" s="207"/>
      <c r="AD51" s="207"/>
      <c r="AE51" s="207"/>
      <c r="AF51" s="206"/>
      <c r="AG51" s="206"/>
      <c r="AH51" s="206"/>
      <c r="AI51" s="206"/>
      <c r="AJ51" s="206"/>
      <c r="AK51" s="207"/>
      <c r="AL51" s="207"/>
      <c r="AM51" s="206"/>
      <c r="AN51" s="206"/>
      <c r="AO51" s="206"/>
      <c r="AP51" s="206"/>
      <c r="AQ51" s="206"/>
      <c r="AR51" s="206"/>
      <c r="AS51" s="206"/>
      <c r="AT51" s="206"/>
      <c r="AU51" s="205"/>
      <c r="AV51" s="190"/>
      <c r="AW51" s="153"/>
      <c r="AX51" s="153"/>
      <c r="AY51" s="153"/>
      <c r="AZ51" s="154"/>
    </row>
    <row r="52" spans="2:52" s="138" customFormat="1" ht="18" hidden="1" customHeight="1" x14ac:dyDescent="0.2">
      <c r="B52" s="139"/>
      <c r="C52" s="139"/>
      <c r="D52" s="139"/>
      <c r="E52" s="139"/>
      <c r="F52" s="139"/>
      <c r="G52" s="139"/>
      <c r="H52" s="140"/>
      <c r="I52" s="140"/>
      <c r="J52" s="140"/>
      <c r="K52" s="140"/>
      <c r="L52" s="140"/>
      <c r="M52" s="140"/>
      <c r="N52" s="140"/>
      <c r="O52" s="140"/>
      <c r="P52" s="140"/>
      <c r="Q52" s="140"/>
      <c r="R52" s="140"/>
      <c r="S52" s="210"/>
      <c r="T52" s="205"/>
      <c r="U52" s="209"/>
      <c r="V52" s="209"/>
      <c r="W52" s="209"/>
      <c r="X52" s="209"/>
      <c r="Y52" s="209"/>
      <c r="Z52" s="209"/>
      <c r="AA52" s="209"/>
      <c r="AB52" s="209"/>
      <c r="AC52" s="209"/>
      <c r="AD52" s="209"/>
      <c r="AE52" s="209"/>
      <c r="AF52" s="209"/>
      <c r="AG52" s="209"/>
      <c r="AH52" s="209"/>
      <c r="AI52" s="209"/>
      <c r="AJ52" s="209"/>
      <c r="AK52" s="206"/>
      <c r="AL52" s="206"/>
      <c r="AM52" s="206"/>
      <c r="AN52" s="206"/>
      <c r="AO52" s="206"/>
      <c r="AP52" s="206"/>
      <c r="AQ52" s="206"/>
      <c r="AR52" s="206"/>
      <c r="AS52" s="206"/>
      <c r="AT52" s="206"/>
      <c r="AU52" s="205"/>
      <c r="AV52" s="190"/>
      <c r="AW52" s="153"/>
      <c r="AX52" s="153"/>
      <c r="AY52" s="153"/>
      <c r="AZ52" s="154"/>
    </row>
    <row r="53" spans="2:52" s="138" customFormat="1" hidden="1" x14ac:dyDescent="0.2">
      <c r="B53" s="139"/>
      <c r="C53" s="139"/>
      <c r="D53" s="139"/>
      <c r="E53" s="139"/>
      <c r="F53" s="139"/>
      <c r="G53" s="139"/>
      <c r="H53" s="140"/>
      <c r="I53" s="140"/>
      <c r="J53" s="140"/>
      <c r="K53" s="140"/>
      <c r="L53" s="140"/>
      <c r="M53" s="140"/>
      <c r="N53" s="140"/>
      <c r="O53" s="140"/>
      <c r="P53" s="140"/>
      <c r="Q53" s="140"/>
      <c r="R53" s="140"/>
      <c r="S53" s="194"/>
      <c r="T53" s="190"/>
      <c r="U53" s="193"/>
      <c r="V53" s="193"/>
      <c r="W53" s="193"/>
      <c r="X53" s="193"/>
      <c r="Y53" s="193"/>
      <c r="Z53" s="193"/>
      <c r="AA53" s="193"/>
      <c r="AB53" s="193"/>
      <c r="AC53" s="193"/>
      <c r="AD53" s="193"/>
      <c r="AE53" s="193"/>
      <c r="AF53" s="193"/>
      <c r="AG53" s="193"/>
      <c r="AH53" s="193"/>
      <c r="AI53" s="193"/>
      <c r="AJ53" s="193"/>
      <c r="AK53" s="191"/>
      <c r="AL53" s="191"/>
      <c r="AM53" s="191"/>
      <c r="AN53" s="191"/>
      <c r="AO53" s="191"/>
      <c r="AP53" s="191"/>
      <c r="AQ53" s="191"/>
      <c r="AR53" s="191"/>
      <c r="AS53" s="191"/>
      <c r="AT53" s="191"/>
      <c r="AU53" s="190"/>
      <c r="AV53" s="190"/>
      <c r="AW53" s="153"/>
      <c r="AX53" s="153"/>
      <c r="AY53" s="153"/>
      <c r="AZ53" s="154"/>
    </row>
    <row r="54" spans="2:52" s="138" customFormat="1" hidden="1" x14ac:dyDescent="0.2">
      <c r="H54" s="148"/>
      <c r="I54" s="148"/>
      <c r="J54" s="148"/>
      <c r="K54" s="148"/>
      <c r="L54" s="148"/>
      <c r="M54" s="148"/>
      <c r="N54" s="148"/>
      <c r="O54" s="148"/>
      <c r="P54" s="148"/>
      <c r="Q54" s="148"/>
      <c r="R54" s="148"/>
      <c r="S54" s="195"/>
      <c r="T54" s="192"/>
      <c r="U54" s="192"/>
      <c r="V54" s="192"/>
      <c r="W54" s="192"/>
      <c r="X54" s="192"/>
      <c r="Y54" s="192"/>
      <c r="Z54" s="192"/>
      <c r="AA54" s="192"/>
      <c r="AB54" s="192"/>
      <c r="AC54" s="192"/>
      <c r="AD54" s="192"/>
      <c r="AE54" s="192"/>
      <c r="AF54" s="192"/>
      <c r="AG54" s="192"/>
      <c r="AH54" s="192"/>
      <c r="AI54" s="192"/>
      <c r="AJ54" s="192"/>
      <c r="AK54" s="192"/>
      <c r="AL54" s="192"/>
      <c r="AM54" s="192"/>
      <c r="AN54" s="192"/>
      <c r="AO54" s="192"/>
      <c r="AP54" s="192"/>
      <c r="AQ54" s="192"/>
      <c r="AR54" s="192"/>
      <c r="AS54" s="192"/>
      <c r="AT54" s="192"/>
      <c r="AU54" s="190"/>
      <c r="AV54" s="190"/>
      <c r="AW54" s="153"/>
      <c r="AX54" s="153"/>
      <c r="AY54" s="153"/>
      <c r="AZ54" s="154"/>
    </row>
    <row r="55" spans="2:52" s="138" customFormat="1" hidden="1" x14ac:dyDescent="0.2">
      <c r="H55" s="148"/>
      <c r="I55" s="148"/>
      <c r="J55" s="148"/>
      <c r="K55" s="148"/>
      <c r="L55" s="148"/>
      <c r="M55" s="148"/>
      <c r="N55" s="148"/>
      <c r="O55" s="148"/>
      <c r="P55" s="148"/>
      <c r="Q55" s="148"/>
      <c r="R55" s="148"/>
      <c r="S55" s="196"/>
      <c r="T55" s="197"/>
      <c r="U55" s="197"/>
      <c r="V55" s="197"/>
      <c r="W55" s="197"/>
      <c r="X55" s="197"/>
      <c r="Y55" s="197"/>
      <c r="Z55" s="197"/>
      <c r="AA55" s="197"/>
      <c r="AB55" s="197"/>
      <c r="AC55" s="197"/>
      <c r="AD55" s="197"/>
      <c r="AE55" s="197"/>
      <c r="AF55" s="197"/>
      <c r="AG55" s="197"/>
      <c r="AH55" s="197"/>
      <c r="AI55" s="197"/>
      <c r="AJ55" s="197"/>
      <c r="AK55" s="197"/>
      <c r="AL55" s="197"/>
      <c r="AM55" s="197"/>
      <c r="AN55" s="197"/>
      <c r="AO55" s="197"/>
      <c r="AP55" s="197"/>
      <c r="AQ55" s="197"/>
      <c r="AR55" s="197"/>
      <c r="AS55" s="197"/>
      <c r="AT55" s="197"/>
      <c r="AU55" s="198"/>
      <c r="AV55" s="198"/>
      <c r="AW55" s="158"/>
      <c r="AX55" s="158"/>
      <c r="AY55" s="158"/>
      <c r="AZ55" s="159"/>
    </row>
    <row r="56" spans="2:52" s="138" customFormat="1" hidden="1" x14ac:dyDescent="0.2">
      <c r="F56" s="148"/>
      <c r="G56" s="148"/>
      <c r="H56" s="148"/>
      <c r="I56" s="148"/>
      <c r="J56" s="148"/>
      <c r="K56" s="148"/>
      <c r="L56" s="148"/>
      <c r="M56" s="148"/>
      <c r="N56" s="148"/>
      <c r="O56" s="148"/>
      <c r="P56" s="148"/>
      <c r="Q56" s="148"/>
      <c r="R56" s="148"/>
      <c r="S56" s="148"/>
      <c r="T56" s="148"/>
      <c r="U56" s="148"/>
      <c r="V56" s="148"/>
      <c r="W56" s="148"/>
      <c r="X56" s="148"/>
      <c r="Y56" s="148"/>
      <c r="Z56" s="148"/>
      <c r="AA56" s="148"/>
      <c r="AB56" s="148"/>
      <c r="AC56" s="148"/>
      <c r="AD56" s="148"/>
      <c r="AE56" s="148"/>
      <c r="AF56" s="148"/>
      <c r="AG56" s="148"/>
      <c r="AH56" s="148"/>
      <c r="AI56" s="148"/>
      <c r="AJ56" s="148"/>
      <c r="AK56" s="148"/>
      <c r="AL56" s="148"/>
      <c r="AM56" s="148"/>
      <c r="AN56" s="148"/>
      <c r="AO56" s="148"/>
      <c r="AP56" s="148"/>
      <c r="AQ56" s="148"/>
      <c r="AR56" s="148"/>
      <c r="AS56" s="148"/>
      <c r="AT56" s="148"/>
    </row>
    <row r="57" spans="2:52" hidden="1" x14ac:dyDescent="0.2">
      <c r="C57" s="20"/>
      <c r="D57" s="20"/>
      <c r="AG57" s="19"/>
      <c r="AH57" s="19"/>
      <c r="AI57" s="19"/>
      <c r="AJ57" s="19"/>
      <c r="AO57" s="19"/>
      <c r="AP57" s="19"/>
      <c r="AQ57" s="19"/>
      <c r="AR57" s="19"/>
      <c r="AS57" s="19"/>
      <c r="AT57" s="19"/>
    </row>
    <row r="58" spans="2:52" hidden="1" x14ac:dyDescent="0.2">
      <c r="C58" s="20"/>
      <c r="D58" s="20"/>
      <c r="AG58" s="19"/>
      <c r="AH58" s="19"/>
      <c r="AI58" s="19"/>
      <c r="AJ58" s="19"/>
      <c r="AO58" s="19"/>
      <c r="AP58" s="19"/>
      <c r="AQ58" s="19"/>
      <c r="AR58" s="19"/>
      <c r="AS58" s="19"/>
      <c r="AT58" s="19"/>
    </row>
    <row r="59" spans="2:52" x14ac:dyDescent="0.2">
      <c r="AG59" s="19"/>
      <c r="AH59" s="19"/>
      <c r="AI59" s="19"/>
      <c r="AJ59" s="19"/>
    </row>
    <row r="60" spans="2:52" x14ac:dyDescent="0.2">
      <c r="AG60" s="19"/>
      <c r="AH60" s="19"/>
      <c r="AI60" s="19"/>
      <c r="AJ60" s="19"/>
    </row>
    <row r="61" spans="2:52" x14ac:dyDescent="0.2">
      <c r="AG61" s="19"/>
      <c r="AH61" s="19"/>
      <c r="AI61" s="19"/>
      <c r="AJ61" s="19"/>
    </row>
    <row r="62" spans="2:52" x14ac:dyDescent="0.2">
      <c r="AG62" s="19"/>
      <c r="AH62" s="19"/>
      <c r="AI62" s="19"/>
      <c r="AJ62" s="19"/>
    </row>
    <row r="63" spans="2:52" x14ac:dyDescent="0.2">
      <c r="AG63" s="19"/>
      <c r="AH63" s="19"/>
      <c r="AI63" s="19"/>
      <c r="AJ63" s="19"/>
    </row>
    <row r="64" spans="2:52" x14ac:dyDescent="0.2">
      <c r="AG64" s="19"/>
      <c r="AH64" s="19"/>
      <c r="AI64" s="19"/>
      <c r="AJ64" s="19"/>
    </row>
    <row r="65" spans="33:36" x14ac:dyDescent="0.2">
      <c r="AG65" s="19"/>
      <c r="AH65" s="19"/>
      <c r="AI65" s="19"/>
      <c r="AJ65" s="19"/>
    </row>
    <row r="66" spans="33:36" x14ac:dyDescent="0.2">
      <c r="AG66" s="19"/>
      <c r="AH66" s="19"/>
      <c r="AI66" s="19"/>
      <c r="AJ66" s="19"/>
    </row>
    <row r="67" spans="33:36" x14ac:dyDescent="0.2">
      <c r="AG67" s="19"/>
      <c r="AH67" s="19"/>
    </row>
    <row r="68" spans="33:36" x14ac:dyDescent="0.2">
      <c r="AG68" s="19"/>
      <c r="AH68" s="19"/>
    </row>
    <row r="69" spans="33:36" x14ac:dyDescent="0.2">
      <c r="AG69" s="19"/>
      <c r="AH69" s="19"/>
    </row>
    <row r="70" spans="33:36" x14ac:dyDescent="0.2">
      <c r="AG70" s="19"/>
      <c r="AH70" s="19"/>
    </row>
    <row r="71" spans="33:36" x14ac:dyDescent="0.2">
      <c r="AG71" s="19"/>
      <c r="AH71" s="19"/>
    </row>
    <row r="72" spans="33:36" x14ac:dyDescent="0.2">
      <c r="AG72" s="19"/>
      <c r="AH72" s="19"/>
    </row>
    <row r="73" spans="33:36" x14ac:dyDescent="0.2">
      <c r="AG73" s="19"/>
      <c r="AH73" s="19"/>
    </row>
  </sheetData>
  <sheetProtection algorithmName="SHA-512" hashValue="aJ+BvNTlyWsTq74GcECYqAaoPUE3AYqni9lQh8zbf9xZ8lR9SjwCCrIYzGpSr4H+8WXCyxuJbVXYBAgu8Gh5zQ==" saltValue="97wFUxHAb3QaiZ8ume4lUQ==" spinCount="100000" sheet="1" objects="1" scenarios="1"/>
  <customSheetViews>
    <customSheetView guid="{E5B59279-AC02-449B-9B6C-AEEA7F9D3D1D}" scale="60" showPageBreaks="1" showGridLines="0" fitToPage="1" printArea="1" hiddenRows="1" view="pageBreakPreview">
      <pageMargins left="0.98425196850393704" right="0.19685039370078741" top="0.59055118110236227" bottom="0.19685039370078741" header="0.31496062992125984" footer="0.31496062992125984"/>
      <headerFooter alignWithMargins="0"/>
    </customSheetView>
  </customSheetViews>
  <mergeCells count="223">
    <mergeCell ref="R10:T10"/>
    <mergeCell ref="O10:Q10"/>
    <mergeCell ref="U10:W10"/>
    <mergeCell ref="M5:N5"/>
    <mergeCell ref="O5:P5"/>
    <mergeCell ref="W5:X5"/>
    <mergeCell ref="Y5:Z5"/>
    <mergeCell ref="AA5:AB5"/>
    <mergeCell ref="U5:V5"/>
    <mergeCell ref="O7:X7"/>
    <mergeCell ref="Y7:AA7"/>
    <mergeCell ref="AB7:AC7"/>
    <mergeCell ref="X10:Z10"/>
    <mergeCell ref="AD7:AS7"/>
    <mergeCell ref="Y8:AC8"/>
    <mergeCell ref="Y9:AS9"/>
    <mergeCell ref="Q5:R5"/>
    <mergeCell ref="F5:H5"/>
    <mergeCell ref="C8:K8"/>
    <mergeCell ref="L8:N8"/>
    <mergeCell ref="O8:Q8"/>
    <mergeCell ref="R8:T8"/>
    <mergeCell ref="U8:X8"/>
    <mergeCell ref="C7:K7"/>
    <mergeCell ref="I5:J5"/>
    <mergeCell ref="L7:N7"/>
    <mergeCell ref="K5:L5"/>
    <mergeCell ref="AC5:AS5"/>
    <mergeCell ref="AG10:AI10"/>
    <mergeCell ref="AJ10:AL10"/>
    <mergeCell ref="AM10:AO10"/>
    <mergeCell ref="AQ10:AS10"/>
    <mergeCell ref="B11:E11"/>
    <mergeCell ref="F11:G11"/>
    <mergeCell ref="I11:J11"/>
    <mergeCell ref="L11:M11"/>
    <mergeCell ref="O11:P11"/>
    <mergeCell ref="R11:S11"/>
    <mergeCell ref="U11:V11"/>
    <mergeCell ref="X11:Y11"/>
    <mergeCell ref="AA11:AB11"/>
    <mergeCell ref="AD11:AE11"/>
    <mergeCell ref="AG11:AH11"/>
    <mergeCell ref="AJ11:AK11"/>
    <mergeCell ref="AM11:AN11"/>
    <mergeCell ref="AQ11:AR11"/>
    <mergeCell ref="AA10:AC10"/>
    <mergeCell ref="AD10:AF10"/>
    <mergeCell ref="B10:E10"/>
    <mergeCell ref="F10:H10"/>
    <mergeCell ref="I10:K10"/>
    <mergeCell ref="L10:N10"/>
    <mergeCell ref="B12:E12"/>
    <mergeCell ref="F12:G12"/>
    <mergeCell ref="I12:J12"/>
    <mergeCell ref="L12:M12"/>
    <mergeCell ref="O12:P12"/>
    <mergeCell ref="R12:S12"/>
    <mergeCell ref="U12:V12"/>
    <mergeCell ref="X12:Y12"/>
    <mergeCell ref="AA12:AB12"/>
    <mergeCell ref="AG14:AH14"/>
    <mergeCell ref="AJ14:AK14"/>
    <mergeCell ref="AM14:AN14"/>
    <mergeCell ref="AQ14:AR14"/>
    <mergeCell ref="B13:E13"/>
    <mergeCell ref="F13:G13"/>
    <mergeCell ref="I13:J13"/>
    <mergeCell ref="L13:M13"/>
    <mergeCell ref="O13:P13"/>
    <mergeCell ref="R13:S13"/>
    <mergeCell ref="U13:V13"/>
    <mergeCell ref="X13:Y13"/>
    <mergeCell ref="AA13:AB13"/>
    <mergeCell ref="AD12:AE12"/>
    <mergeCell ref="AG12:AH12"/>
    <mergeCell ref="AJ12:AK12"/>
    <mergeCell ref="AM12:AN12"/>
    <mergeCell ref="AQ12:AR12"/>
    <mergeCell ref="AD13:AE13"/>
    <mergeCell ref="AG13:AH13"/>
    <mergeCell ref="AJ13:AK13"/>
    <mergeCell ref="AM13:AN13"/>
    <mergeCell ref="AQ13:AR13"/>
    <mergeCell ref="AD15:AE15"/>
    <mergeCell ref="AG15:AH15"/>
    <mergeCell ref="AJ15:AK15"/>
    <mergeCell ref="AM15:AN15"/>
    <mergeCell ref="AQ15:AR15"/>
    <mergeCell ref="B14:E14"/>
    <mergeCell ref="F14:G14"/>
    <mergeCell ref="I14:J14"/>
    <mergeCell ref="L14:M14"/>
    <mergeCell ref="O14:P14"/>
    <mergeCell ref="B15:E15"/>
    <mergeCell ref="F15:G15"/>
    <mergeCell ref="I15:J15"/>
    <mergeCell ref="L15:M15"/>
    <mergeCell ref="O15:P15"/>
    <mergeCell ref="R15:S15"/>
    <mergeCell ref="U15:V15"/>
    <mergeCell ref="X15:Y15"/>
    <mergeCell ref="AA15:AB15"/>
    <mergeCell ref="R14:S14"/>
    <mergeCell ref="U14:V14"/>
    <mergeCell ref="X14:Y14"/>
    <mergeCell ref="AA14:AB14"/>
    <mergeCell ref="AD14:AE14"/>
    <mergeCell ref="AD16:AE16"/>
    <mergeCell ref="AG16:AH16"/>
    <mergeCell ref="AJ16:AK16"/>
    <mergeCell ref="AM16:AN16"/>
    <mergeCell ref="AQ16:AR16"/>
    <mergeCell ref="AJ17:AK17"/>
    <mergeCell ref="B17:E17"/>
    <mergeCell ref="F17:G17"/>
    <mergeCell ref="I17:J17"/>
    <mergeCell ref="L17:M17"/>
    <mergeCell ref="O17:P17"/>
    <mergeCell ref="R17:S17"/>
    <mergeCell ref="B16:E16"/>
    <mergeCell ref="F16:G16"/>
    <mergeCell ref="I16:J16"/>
    <mergeCell ref="L16:M16"/>
    <mergeCell ref="O16:P16"/>
    <mergeCell ref="R16:S16"/>
    <mergeCell ref="U16:V16"/>
    <mergeCell ref="X16:Y16"/>
    <mergeCell ref="AA16:AB16"/>
    <mergeCell ref="AM17:AN17"/>
    <mergeCell ref="AQ17:AR17"/>
    <mergeCell ref="X19:Y19"/>
    <mergeCell ref="AA19:AB19"/>
    <mergeCell ref="U18:V18"/>
    <mergeCell ref="U17:V17"/>
    <mergeCell ref="X17:Y17"/>
    <mergeCell ref="AA17:AB17"/>
    <mergeCell ref="AD17:AE17"/>
    <mergeCell ref="AG17:AH17"/>
    <mergeCell ref="AA18:AB18"/>
    <mergeCell ref="AD18:AE18"/>
    <mergeCell ref="AG18:AH18"/>
    <mergeCell ref="B18:E18"/>
    <mergeCell ref="F18:G18"/>
    <mergeCell ref="I18:J18"/>
    <mergeCell ref="L18:M18"/>
    <mergeCell ref="O18:P18"/>
    <mergeCell ref="R18:S18"/>
    <mergeCell ref="AJ18:AK18"/>
    <mergeCell ref="AM18:AN18"/>
    <mergeCell ref="X18:Y18"/>
    <mergeCell ref="P29:X29"/>
    <mergeCell ref="P27:X27"/>
    <mergeCell ref="Y27:AB27"/>
    <mergeCell ref="AC27:AJ27"/>
    <mergeCell ref="AQ20:AR20"/>
    <mergeCell ref="AQ19:AR19"/>
    <mergeCell ref="B20:E20"/>
    <mergeCell ref="F20:G20"/>
    <mergeCell ref="I20:J20"/>
    <mergeCell ref="L20:M20"/>
    <mergeCell ref="O20:P20"/>
    <mergeCell ref="R20:S20"/>
    <mergeCell ref="U20:V20"/>
    <mergeCell ref="U19:V19"/>
    <mergeCell ref="X20:Y20"/>
    <mergeCell ref="AD19:AE19"/>
    <mergeCell ref="AG19:AH19"/>
    <mergeCell ref="AJ19:AK19"/>
    <mergeCell ref="B19:E19"/>
    <mergeCell ref="F19:G19"/>
    <mergeCell ref="I19:J19"/>
    <mergeCell ref="L19:M19"/>
    <mergeCell ref="O19:P19"/>
    <mergeCell ref="R19:S19"/>
    <mergeCell ref="AP40:AR40"/>
    <mergeCell ref="AP38:AR38"/>
    <mergeCell ref="Y29:AB29"/>
    <mergeCell ref="AC29:AJ29"/>
    <mergeCell ref="W51:Y51"/>
    <mergeCell ref="AP41:AR41"/>
    <mergeCell ref="AP44:AR44"/>
    <mergeCell ref="AP45:AR45"/>
    <mergeCell ref="Z48:AB48"/>
    <mergeCell ref="AK29:AQ29"/>
    <mergeCell ref="AK30:AQ30"/>
    <mergeCell ref="AK31:AQ31"/>
    <mergeCell ref="P32:X32"/>
    <mergeCell ref="AP35:AR35"/>
    <mergeCell ref="AP36:AR36"/>
    <mergeCell ref="AP37:AR37"/>
    <mergeCell ref="P31:X31"/>
    <mergeCell ref="Y31:AB31"/>
    <mergeCell ref="AC31:AJ31"/>
    <mergeCell ref="Y32:AQ32"/>
    <mergeCell ref="AP39:AR39"/>
    <mergeCell ref="P30:X30"/>
    <mergeCell ref="Y30:AB30"/>
    <mergeCell ref="AC30:AJ30"/>
    <mergeCell ref="B21:N21"/>
    <mergeCell ref="B22:AR22"/>
    <mergeCell ref="B23:AR23"/>
    <mergeCell ref="B24:AR24"/>
    <mergeCell ref="P28:X28"/>
    <mergeCell ref="Y28:AB28"/>
    <mergeCell ref="AC28:AJ28"/>
    <mergeCell ref="AM6:AS6"/>
    <mergeCell ref="AD8:AI8"/>
    <mergeCell ref="AJ8:AN8"/>
    <mergeCell ref="AK28:AN28"/>
    <mergeCell ref="AO28:AQ28"/>
    <mergeCell ref="AO8:AS8"/>
    <mergeCell ref="AO26:AQ26"/>
    <mergeCell ref="AO27:AQ27"/>
    <mergeCell ref="AK26:AN26"/>
    <mergeCell ref="AM19:AN19"/>
    <mergeCell ref="AK27:AN27"/>
    <mergeCell ref="AD20:AE20"/>
    <mergeCell ref="AG20:AH20"/>
    <mergeCell ref="AJ20:AK20"/>
    <mergeCell ref="AM20:AN20"/>
    <mergeCell ref="AA20:AB20"/>
    <mergeCell ref="AQ18:AR18"/>
  </mergeCells>
  <phoneticPr fontId="5"/>
  <pageMargins left="0.98425196850393704" right="0.19685039370078741" top="0.59055118110236227" bottom="0.19685039370078741" header="0.31496062992125984" footer="0.31496062992125984"/>
  <pageSetup paperSize="9" scale="48"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48483" r:id="rId4" name="Option Button 1027">
              <controlPr defaultSize="0" autoFill="0" autoLine="0" autoPict="0">
                <anchor moveWithCells="1">
                  <from>
                    <xdr:col>30</xdr:col>
                    <xdr:colOff>114300</xdr:colOff>
                    <xdr:row>6</xdr:row>
                    <xdr:rowOff>60960</xdr:rowOff>
                  </from>
                  <to>
                    <xdr:col>34</xdr:col>
                    <xdr:colOff>251460</xdr:colOff>
                    <xdr:row>6</xdr:row>
                    <xdr:rowOff>373380</xdr:rowOff>
                  </to>
                </anchor>
              </controlPr>
            </control>
          </mc:Choice>
        </mc:AlternateContent>
        <mc:AlternateContent xmlns:mc="http://schemas.openxmlformats.org/markup-compatibility/2006">
          <mc:Choice Requires="x14">
            <control shapeId="148485" r:id="rId5" name="Option Button 1029">
              <controlPr defaultSize="0" autoFill="0" autoLine="0" autoPict="0">
                <anchor moveWithCells="1">
                  <from>
                    <xdr:col>36</xdr:col>
                    <xdr:colOff>7620</xdr:colOff>
                    <xdr:row>6</xdr:row>
                    <xdr:rowOff>30480</xdr:rowOff>
                  </from>
                  <to>
                    <xdr:col>44</xdr:col>
                    <xdr:colOff>182880</xdr:colOff>
                    <xdr:row>6</xdr:row>
                    <xdr:rowOff>365760</xdr:rowOff>
                  </to>
                </anchor>
              </controlPr>
            </control>
          </mc:Choice>
        </mc:AlternateContent>
        <mc:AlternateContent xmlns:mc="http://schemas.openxmlformats.org/markup-compatibility/2006">
          <mc:Choice Requires="x14">
            <control shapeId="148486" r:id="rId6" name="Group Box 1030">
              <controlPr locked="0" defaultSize="0" autoFill="0" autoPict="0">
                <anchor moveWithCells="1">
                  <from>
                    <xdr:col>29</xdr:col>
                    <xdr:colOff>0</xdr:colOff>
                    <xdr:row>5</xdr:row>
                    <xdr:rowOff>251460</xdr:rowOff>
                  </from>
                  <to>
                    <xdr:col>44</xdr:col>
                    <xdr:colOff>327660</xdr:colOff>
                    <xdr:row>7</xdr:row>
                    <xdr:rowOff>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9"/>
  <dimension ref="A2:BA72"/>
  <sheetViews>
    <sheetView showGridLines="0" view="pageBreakPreview" zoomScale="90" zoomScaleNormal="100" zoomScaleSheetLayoutView="90" workbookViewId="0">
      <selection activeCell="AQ10" sqref="AQ10:AS10"/>
    </sheetView>
  </sheetViews>
  <sheetFormatPr defaultColWidth="9" defaultRowHeight="13.2" x14ac:dyDescent="0.2"/>
  <cols>
    <col min="1" max="1" width="1.77734375" style="20" customWidth="1"/>
    <col min="2" max="2" width="19.21875" style="20" customWidth="1"/>
    <col min="3" max="3" width="4.21875" style="19" customWidth="1"/>
    <col min="4" max="4" width="3.21875" style="19" customWidth="1"/>
    <col min="5" max="5" width="4.21875" style="19" customWidth="1"/>
    <col min="6" max="7" width="3.109375" style="19" customWidth="1"/>
    <col min="8" max="8" width="4.6640625" style="19" customWidth="1"/>
    <col min="9" max="10" width="3.109375" style="19" customWidth="1"/>
    <col min="11" max="11" width="4.6640625" style="19" customWidth="1"/>
    <col min="12" max="12" width="3.21875" style="19" customWidth="1"/>
    <col min="13" max="13" width="2.77734375" style="19" customWidth="1"/>
    <col min="14" max="14" width="4.6640625" style="19" customWidth="1"/>
    <col min="15" max="16" width="3.109375" style="19" customWidth="1"/>
    <col min="17" max="17" width="4.6640625" style="19" customWidth="1"/>
    <col min="18" max="19" width="3.109375" style="19" customWidth="1"/>
    <col min="20" max="20" width="4.6640625" style="19" customWidth="1"/>
    <col min="21" max="22" width="3.109375" style="19" customWidth="1"/>
    <col min="23" max="23" width="4.6640625" style="19" customWidth="1"/>
    <col min="24" max="25" width="3.109375" style="19" customWidth="1"/>
    <col min="26" max="26" width="4.6640625" style="19" customWidth="1"/>
    <col min="27" max="28" width="3.109375" style="19" customWidth="1"/>
    <col min="29" max="29" width="4.6640625" style="19" customWidth="1"/>
    <col min="30" max="31" width="3.109375" style="19" customWidth="1"/>
    <col min="32" max="32" width="5.109375" style="19" customWidth="1"/>
    <col min="33" max="34" width="3.109375" style="20" customWidth="1"/>
    <col min="35" max="35" width="4.6640625" style="20" customWidth="1"/>
    <col min="36" max="37" width="3.109375" style="20" customWidth="1"/>
    <col min="38" max="38" width="4.6640625" style="20" customWidth="1"/>
    <col min="39" max="40" width="3.109375" style="20" customWidth="1"/>
    <col min="41" max="42" width="4.6640625" style="20" customWidth="1"/>
    <col min="43" max="43" width="4.109375" style="20" customWidth="1"/>
    <col min="44" max="44" width="3.109375" style="20" customWidth="1"/>
    <col min="45" max="45" width="7.33203125" style="20" customWidth="1"/>
    <col min="46" max="16384" width="9" style="20"/>
  </cols>
  <sheetData>
    <row r="2" spans="1:53" s="33" customFormat="1" ht="22.5" customHeight="1" x14ac:dyDescent="0.2">
      <c r="A2" s="26" t="s">
        <v>64</v>
      </c>
      <c r="B2" s="27"/>
      <c r="C2" s="28"/>
      <c r="D2" s="28"/>
      <c r="E2" s="28"/>
      <c r="F2" s="28"/>
      <c r="G2" s="29" t="s">
        <v>65</v>
      </c>
      <c r="H2" s="29"/>
      <c r="I2" s="29"/>
      <c r="J2" s="29"/>
      <c r="K2" s="29"/>
      <c r="L2" s="29"/>
      <c r="M2" s="29"/>
      <c r="N2" s="29"/>
      <c r="O2" s="29"/>
      <c r="P2" s="29"/>
      <c r="Q2" s="29"/>
      <c r="R2" s="29"/>
      <c r="S2" s="29"/>
      <c r="T2" s="29"/>
      <c r="U2" s="29"/>
      <c r="V2" s="29"/>
      <c r="W2" s="29"/>
      <c r="X2" s="29"/>
      <c r="Y2" s="29"/>
      <c r="Z2" s="29"/>
      <c r="AA2" s="29"/>
      <c r="AB2" s="29"/>
      <c r="AC2" s="29"/>
      <c r="AD2" s="28"/>
      <c r="AE2" s="28"/>
      <c r="AF2" s="28"/>
      <c r="AG2" s="28"/>
      <c r="AH2" s="28"/>
      <c r="AI2" s="28"/>
      <c r="AJ2" s="28"/>
      <c r="AK2" s="28"/>
      <c r="AL2" s="30"/>
      <c r="AM2" s="30"/>
      <c r="AN2" s="30"/>
      <c r="AO2" s="30"/>
      <c r="AP2" s="31"/>
      <c r="AQ2" s="32" t="s">
        <v>66</v>
      </c>
      <c r="AR2" s="30"/>
      <c r="AS2" s="32"/>
      <c r="AT2" s="30"/>
    </row>
    <row r="3" spans="1:53" s="33" customFormat="1" ht="22.5" customHeight="1" x14ac:dyDescent="0.2">
      <c r="A3" s="26"/>
      <c r="B3" s="27"/>
      <c r="C3" s="28"/>
      <c r="D3" s="28"/>
      <c r="E3" s="28"/>
      <c r="F3" s="28"/>
      <c r="G3" s="29"/>
      <c r="H3" s="29"/>
      <c r="I3" s="29"/>
      <c r="J3" s="29"/>
      <c r="K3" s="29"/>
      <c r="L3" s="29"/>
      <c r="M3" s="29" t="s">
        <v>67</v>
      </c>
      <c r="N3" s="29"/>
      <c r="O3" s="29"/>
      <c r="P3" s="29"/>
      <c r="Q3" s="29"/>
      <c r="R3" s="29"/>
      <c r="S3" s="29"/>
      <c r="T3" s="29"/>
      <c r="U3" s="29"/>
      <c r="V3" s="29"/>
      <c r="W3" s="29"/>
      <c r="X3" s="29"/>
      <c r="Y3" s="29"/>
      <c r="Z3" s="29"/>
      <c r="AA3" s="29"/>
      <c r="AB3" s="29"/>
      <c r="AC3" s="29"/>
      <c r="AD3" s="28"/>
      <c r="AE3" s="28"/>
      <c r="AF3" s="28"/>
      <c r="AG3" s="28"/>
      <c r="AH3" s="28"/>
      <c r="AI3" s="28"/>
      <c r="AJ3" s="28"/>
      <c r="AK3" s="28"/>
      <c r="AL3" s="30"/>
      <c r="AM3" s="30"/>
      <c r="AN3" s="30"/>
      <c r="AO3" s="30"/>
      <c r="AP3" s="31"/>
      <c r="AQ3" s="30"/>
      <c r="AR3" s="30"/>
      <c r="AS3" s="32"/>
      <c r="AT3" s="30"/>
    </row>
    <row r="4" spans="1:53" s="33" customFormat="1" ht="12" customHeight="1" thickBot="1" x14ac:dyDescent="0.25">
      <c r="B4" s="27"/>
      <c r="C4" s="28"/>
      <c r="D4" s="28"/>
      <c r="E4" s="28"/>
      <c r="F4" s="28"/>
      <c r="G4" s="27"/>
      <c r="H4" s="28"/>
      <c r="J4" s="28"/>
      <c r="K4" s="28"/>
      <c r="L4" s="28"/>
      <c r="M4" s="28"/>
      <c r="N4" s="28"/>
      <c r="O4" s="28"/>
      <c r="P4" s="28"/>
      <c r="Q4" s="28"/>
      <c r="R4" s="28"/>
      <c r="S4" s="28"/>
      <c r="T4" s="28"/>
      <c r="U4" s="28"/>
      <c r="V4" s="28"/>
      <c r="W4" s="28"/>
      <c r="X4" s="28"/>
      <c r="Y4" s="28"/>
      <c r="Z4" s="28"/>
      <c r="AA4" s="28"/>
      <c r="AB4" s="28"/>
      <c r="AC4" s="28"/>
      <c r="AD4" s="28"/>
      <c r="AE4" s="28"/>
      <c r="AF4" s="28"/>
      <c r="AG4" s="28"/>
      <c r="AH4" s="28"/>
      <c r="AI4" s="28"/>
      <c r="AJ4" s="28"/>
      <c r="AK4" s="28"/>
      <c r="AL4" s="30"/>
      <c r="AM4" s="30"/>
      <c r="AN4" s="30"/>
      <c r="AO4" s="30"/>
      <c r="AP4" s="30"/>
      <c r="AQ4" s="30"/>
      <c r="AR4" s="30"/>
      <c r="AS4" s="34"/>
      <c r="AT4" s="30"/>
    </row>
    <row r="5" spans="1:53" ht="31.5" customHeight="1" thickBot="1" x14ac:dyDescent="0.25">
      <c r="B5" s="19"/>
      <c r="E5" s="20"/>
      <c r="F5" s="2302" t="s">
        <v>829</v>
      </c>
      <c r="G5" s="2302"/>
      <c r="H5" s="2302"/>
      <c r="I5" s="2313"/>
      <c r="J5" s="2314"/>
      <c r="K5" s="2318" t="s">
        <v>397</v>
      </c>
      <c r="L5" s="2319"/>
      <c r="M5" s="2313"/>
      <c r="N5" s="2321"/>
      <c r="O5" s="2318" t="s">
        <v>398</v>
      </c>
      <c r="P5" s="2319"/>
      <c r="Q5" s="2301" t="s">
        <v>259</v>
      </c>
      <c r="R5" s="2301"/>
      <c r="S5" s="36" t="s">
        <v>829</v>
      </c>
      <c r="T5" s="36"/>
      <c r="U5" s="2313"/>
      <c r="V5" s="2314"/>
      <c r="W5" s="2322" t="s">
        <v>397</v>
      </c>
      <c r="X5" s="2301"/>
      <c r="Y5" s="2313"/>
      <c r="Z5" s="2314"/>
      <c r="AA5" s="2322" t="s">
        <v>398</v>
      </c>
      <c r="AB5" s="2301"/>
      <c r="AC5" s="2320" t="s">
        <v>68</v>
      </c>
      <c r="AD5" s="2320"/>
      <c r="AE5" s="2320"/>
      <c r="AF5" s="2320"/>
      <c r="AG5" s="2320"/>
      <c r="AH5" s="2320"/>
      <c r="AI5" s="2320"/>
      <c r="AJ5" s="2320"/>
      <c r="AK5" s="2320"/>
      <c r="AL5" s="2320"/>
      <c r="AM5" s="2320"/>
      <c r="AN5" s="2320"/>
      <c r="AO5" s="2320"/>
      <c r="AP5" s="2320"/>
      <c r="AQ5" s="2320"/>
      <c r="AR5" s="2320"/>
      <c r="AS5" s="2320"/>
    </row>
    <row r="6" spans="1:53" ht="20.25" customHeight="1" thickBot="1" x14ac:dyDescent="0.25">
      <c r="AE6" s="37" t="s">
        <v>69</v>
      </c>
    </row>
    <row r="7" spans="1:53" ht="31.5" customHeight="1" thickBot="1" x14ac:dyDescent="0.25">
      <c r="B7" s="38" t="s">
        <v>70</v>
      </c>
      <c r="C7" s="2307"/>
      <c r="D7" s="2308"/>
      <c r="E7" s="2308"/>
      <c r="F7" s="2308"/>
      <c r="G7" s="2308"/>
      <c r="H7" s="2308"/>
      <c r="I7" s="2308"/>
      <c r="J7" s="2308"/>
      <c r="K7" s="2309"/>
      <c r="L7" s="2390" t="s">
        <v>71</v>
      </c>
      <c r="M7" s="2391"/>
      <c r="N7" s="2392"/>
      <c r="O7" s="2307"/>
      <c r="P7" s="2308"/>
      <c r="Q7" s="2308"/>
      <c r="R7" s="2308"/>
      <c r="S7" s="2308"/>
      <c r="T7" s="2308"/>
      <c r="U7" s="2308"/>
      <c r="V7" s="2308"/>
      <c r="W7" s="2308"/>
      <c r="X7" s="2309"/>
      <c r="Y7" s="2369" t="s">
        <v>72</v>
      </c>
      <c r="Z7" s="2370"/>
      <c r="AA7" s="2371"/>
      <c r="AB7" s="2303"/>
      <c r="AC7" s="2305"/>
      <c r="AD7" s="2387" t="b">
        <v>0</v>
      </c>
      <c r="AE7" s="2388"/>
      <c r="AF7" s="2388"/>
      <c r="AG7" s="2388"/>
      <c r="AH7" s="2388"/>
      <c r="AI7" s="2388"/>
      <c r="AJ7" s="2388"/>
      <c r="AK7" s="2388"/>
      <c r="AL7" s="2388"/>
      <c r="AM7" s="2388"/>
      <c r="AN7" s="2388"/>
      <c r="AO7" s="2388"/>
      <c r="AP7" s="2388"/>
      <c r="AQ7" s="2388"/>
      <c r="AR7" s="2388"/>
      <c r="AS7" s="2389"/>
    </row>
    <row r="8" spans="1:53" ht="31.5" customHeight="1" thickBot="1" x14ac:dyDescent="0.25">
      <c r="B8" s="38" t="s">
        <v>287</v>
      </c>
      <c r="C8" s="2303"/>
      <c r="D8" s="2304"/>
      <c r="E8" s="2304"/>
      <c r="F8" s="2304"/>
      <c r="G8" s="2304"/>
      <c r="H8" s="2304"/>
      <c r="I8" s="2304"/>
      <c r="J8" s="2304"/>
      <c r="K8" s="2305"/>
      <c r="L8" s="2369" t="s">
        <v>286</v>
      </c>
      <c r="M8" s="2370"/>
      <c r="N8" s="2371"/>
      <c r="O8" s="2361"/>
      <c r="P8" s="2362"/>
      <c r="Q8" s="2363"/>
      <c r="R8" s="2384" t="s">
        <v>73</v>
      </c>
      <c r="S8" s="2385"/>
      <c r="T8" s="2386"/>
      <c r="U8" s="2361"/>
      <c r="V8" s="2362"/>
      <c r="W8" s="2362"/>
      <c r="X8" s="2363"/>
      <c r="Y8" s="2372" t="s">
        <v>74</v>
      </c>
      <c r="Z8" s="2373"/>
      <c r="AA8" s="2373"/>
      <c r="AB8" s="2373"/>
      <c r="AC8" s="2374">
        <v>2</v>
      </c>
      <c r="AD8" s="2364"/>
      <c r="AE8" s="2365"/>
      <c r="AF8" s="2365"/>
      <c r="AG8" s="2365"/>
      <c r="AH8" s="2366"/>
      <c r="AI8" s="39"/>
      <c r="AJ8" s="39"/>
      <c r="AK8" s="39"/>
      <c r="AL8" s="39"/>
      <c r="AM8" s="39"/>
      <c r="AN8" s="39"/>
      <c r="AO8" s="39"/>
      <c r="AP8" s="39"/>
      <c r="AQ8" s="39"/>
      <c r="AR8" s="39"/>
      <c r="AS8" s="39"/>
    </row>
    <row r="9" spans="1:53" ht="41.25" customHeight="1" thickBot="1" x14ac:dyDescent="0.25">
      <c r="Y9" s="2359" t="s">
        <v>75</v>
      </c>
      <c r="Z9" s="2360"/>
      <c r="AA9" s="2360"/>
      <c r="AB9" s="2360"/>
      <c r="AC9" s="2360"/>
      <c r="AD9" s="2360"/>
      <c r="AE9" s="2360"/>
      <c r="AF9" s="2360"/>
      <c r="AG9" s="2360"/>
      <c r="AH9" s="2360"/>
      <c r="AI9" s="2360"/>
      <c r="AJ9" s="2360"/>
      <c r="AK9" s="2360"/>
      <c r="AL9" s="2360"/>
      <c r="AM9" s="2360"/>
      <c r="AN9" s="2360"/>
      <c r="AO9" s="2360"/>
      <c r="AP9" s="2360"/>
      <c r="AQ9" s="2360"/>
      <c r="AR9" s="2360"/>
      <c r="AS9" s="2360"/>
      <c r="AT9" s="40"/>
      <c r="AU9" s="40"/>
      <c r="AV9" s="40"/>
    </row>
    <row r="10" spans="1:53" ht="25.5" customHeight="1" thickBot="1" x14ac:dyDescent="0.25">
      <c r="B10" s="2290" t="s">
        <v>76</v>
      </c>
      <c r="C10" s="2291"/>
      <c r="D10" s="2291"/>
      <c r="E10" s="2292"/>
      <c r="F10" s="2281" t="s">
        <v>77</v>
      </c>
      <c r="G10" s="2282"/>
      <c r="H10" s="2283"/>
      <c r="I10" s="2281" t="s">
        <v>78</v>
      </c>
      <c r="J10" s="2282"/>
      <c r="K10" s="2283"/>
      <c r="L10" s="2280" t="s">
        <v>79</v>
      </c>
      <c r="M10" s="2276"/>
      <c r="N10" s="2277"/>
      <c r="O10" s="2280" t="s">
        <v>80</v>
      </c>
      <c r="P10" s="2276"/>
      <c r="Q10" s="2277"/>
      <c r="R10" s="2278" t="s">
        <v>260</v>
      </c>
      <c r="S10" s="2276"/>
      <c r="T10" s="2279"/>
      <c r="U10" s="2280" t="s">
        <v>261</v>
      </c>
      <c r="V10" s="2276"/>
      <c r="W10" s="2277"/>
      <c r="X10" s="2281" t="s">
        <v>81</v>
      </c>
      <c r="Y10" s="2282"/>
      <c r="Z10" s="2283"/>
      <c r="AA10" s="2281" t="s">
        <v>82</v>
      </c>
      <c r="AB10" s="2282"/>
      <c r="AC10" s="2283"/>
      <c r="AD10" s="2280" t="s">
        <v>83</v>
      </c>
      <c r="AE10" s="2276"/>
      <c r="AF10" s="2279"/>
      <c r="AG10" s="2275" t="s">
        <v>84</v>
      </c>
      <c r="AH10" s="2276"/>
      <c r="AI10" s="2277"/>
      <c r="AJ10" s="2278" t="s">
        <v>262</v>
      </c>
      <c r="AK10" s="2276"/>
      <c r="AL10" s="2279"/>
      <c r="AM10" s="2280" t="s">
        <v>263</v>
      </c>
      <c r="AN10" s="2276"/>
      <c r="AO10" s="2277"/>
      <c r="AP10" s="19"/>
      <c r="AQ10" s="2281" t="s">
        <v>85</v>
      </c>
      <c r="AR10" s="2282"/>
      <c r="AS10" s="2283"/>
      <c r="AT10" s="19"/>
      <c r="AU10" s="19"/>
      <c r="AV10" s="19"/>
      <c r="AW10" s="19"/>
      <c r="AX10" s="41"/>
    </row>
    <row r="11" spans="1:53" ht="25.5" customHeight="1" thickBot="1" x14ac:dyDescent="0.3">
      <c r="B11" s="2284" t="s">
        <v>86</v>
      </c>
      <c r="C11" s="2285"/>
      <c r="D11" s="2285"/>
      <c r="E11" s="2285"/>
      <c r="F11" s="2245"/>
      <c r="G11" s="2246"/>
      <c r="H11" s="258" t="s">
        <v>87</v>
      </c>
      <c r="I11" s="2245"/>
      <c r="J11" s="2246"/>
      <c r="K11" s="42" t="s">
        <v>87</v>
      </c>
      <c r="L11" s="2245"/>
      <c r="M11" s="2246"/>
      <c r="N11" s="42" t="s">
        <v>87</v>
      </c>
      <c r="O11" s="2286"/>
      <c r="P11" s="2287"/>
      <c r="Q11" s="42" t="s">
        <v>87</v>
      </c>
      <c r="R11" s="2246"/>
      <c r="S11" s="2246"/>
      <c r="T11" s="43" t="s">
        <v>87</v>
      </c>
      <c r="U11" s="2245"/>
      <c r="V11" s="2246"/>
      <c r="W11" s="42" t="s">
        <v>87</v>
      </c>
      <c r="X11" s="2245"/>
      <c r="Y11" s="2246"/>
      <c r="Z11" s="42" t="s">
        <v>87</v>
      </c>
      <c r="AA11" s="2245"/>
      <c r="AB11" s="2246"/>
      <c r="AC11" s="42" t="s">
        <v>87</v>
      </c>
      <c r="AD11" s="2245"/>
      <c r="AE11" s="2246"/>
      <c r="AF11" s="43" t="s">
        <v>87</v>
      </c>
      <c r="AG11" s="2288"/>
      <c r="AH11" s="2287"/>
      <c r="AI11" s="42" t="s">
        <v>87</v>
      </c>
      <c r="AJ11" s="2246"/>
      <c r="AK11" s="2246"/>
      <c r="AL11" s="43" t="s">
        <v>87</v>
      </c>
      <c r="AM11" s="2245"/>
      <c r="AN11" s="2246"/>
      <c r="AO11" s="42" t="s">
        <v>87</v>
      </c>
      <c r="AP11" s="19"/>
      <c r="AQ11" s="2289">
        <f t="shared" ref="AQ11:AQ18" si="0">F11+I11+L11+O11+R11+U11+X11+AA11+AD11+AG11+AJ11+AM11</f>
        <v>0</v>
      </c>
      <c r="AR11" s="2203"/>
      <c r="AS11" s="44" t="s">
        <v>87</v>
      </c>
      <c r="AT11" s="19"/>
      <c r="AU11" s="19"/>
      <c r="AV11" s="19"/>
      <c r="AW11" s="19"/>
      <c r="AX11" s="19"/>
      <c r="AY11" s="19"/>
      <c r="AZ11" s="19"/>
      <c r="BA11" s="41"/>
    </row>
    <row r="12" spans="1:53" ht="25.5" customHeight="1" x14ac:dyDescent="0.25">
      <c r="B12" s="2375" t="s">
        <v>88</v>
      </c>
      <c r="C12" s="2272"/>
      <c r="D12" s="2272"/>
      <c r="E12" s="2272"/>
      <c r="F12" s="2273"/>
      <c r="G12" s="2274"/>
      <c r="H12" s="45" t="s">
        <v>89</v>
      </c>
      <c r="I12" s="2273"/>
      <c r="J12" s="2274"/>
      <c r="K12" s="45" t="s">
        <v>89</v>
      </c>
      <c r="L12" s="2256"/>
      <c r="M12" s="2257"/>
      <c r="N12" s="45" t="s">
        <v>89</v>
      </c>
      <c r="O12" s="2256"/>
      <c r="P12" s="2257"/>
      <c r="Q12" s="45" t="s">
        <v>89</v>
      </c>
      <c r="R12" s="2256"/>
      <c r="S12" s="2257"/>
      <c r="T12" s="46" t="s">
        <v>89</v>
      </c>
      <c r="U12" s="2273"/>
      <c r="V12" s="2274"/>
      <c r="W12" s="45" t="s">
        <v>89</v>
      </c>
      <c r="X12" s="2273"/>
      <c r="Y12" s="2274"/>
      <c r="Z12" s="45" t="s">
        <v>89</v>
      </c>
      <c r="AA12" s="2273"/>
      <c r="AB12" s="2274"/>
      <c r="AC12" s="45" t="s">
        <v>89</v>
      </c>
      <c r="AD12" s="2256"/>
      <c r="AE12" s="2257"/>
      <c r="AF12" s="46" t="s">
        <v>89</v>
      </c>
      <c r="AG12" s="2258"/>
      <c r="AH12" s="2257"/>
      <c r="AI12" s="45" t="s">
        <v>89</v>
      </c>
      <c r="AJ12" s="2266"/>
      <c r="AK12" s="2267"/>
      <c r="AL12" s="46" t="s">
        <v>89</v>
      </c>
      <c r="AM12" s="2256"/>
      <c r="AN12" s="2257"/>
      <c r="AO12" s="45" t="s">
        <v>89</v>
      </c>
      <c r="AP12" s="19"/>
      <c r="AQ12" s="2268">
        <f t="shared" si="0"/>
        <v>0</v>
      </c>
      <c r="AR12" s="2269"/>
      <c r="AS12" s="47" t="s">
        <v>89</v>
      </c>
      <c r="AT12" s="19"/>
      <c r="AU12" s="19"/>
      <c r="AV12" s="19"/>
      <c r="AW12" s="19"/>
      <c r="AX12" s="19"/>
      <c r="AY12" s="19"/>
      <c r="AZ12" s="19"/>
      <c r="BA12" s="41"/>
    </row>
    <row r="13" spans="1:53" ht="25.5" customHeight="1" x14ac:dyDescent="0.25">
      <c r="B13" s="2265" t="s">
        <v>90</v>
      </c>
      <c r="C13" s="2262"/>
      <c r="D13" s="2262"/>
      <c r="E13" s="2262"/>
      <c r="F13" s="2263"/>
      <c r="G13" s="2264"/>
      <c r="H13" s="48" t="s">
        <v>89</v>
      </c>
      <c r="I13" s="2263"/>
      <c r="J13" s="2264"/>
      <c r="K13" s="48" t="s">
        <v>89</v>
      </c>
      <c r="L13" s="2263"/>
      <c r="M13" s="2264"/>
      <c r="N13" s="48" t="s">
        <v>89</v>
      </c>
      <c r="O13" s="2263"/>
      <c r="P13" s="2264"/>
      <c r="Q13" s="48" t="s">
        <v>89</v>
      </c>
      <c r="R13" s="2263"/>
      <c r="S13" s="2264"/>
      <c r="T13" s="49" t="s">
        <v>89</v>
      </c>
      <c r="U13" s="2263"/>
      <c r="V13" s="2264"/>
      <c r="W13" s="48" t="s">
        <v>89</v>
      </c>
      <c r="X13" s="2263"/>
      <c r="Y13" s="2264"/>
      <c r="Z13" s="48" t="s">
        <v>89</v>
      </c>
      <c r="AA13" s="2263"/>
      <c r="AB13" s="2264"/>
      <c r="AC13" s="48" t="s">
        <v>89</v>
      </c>
      <c r="AD13" s="2263"/>
      <c r="AE13" s="2264"/>
      <c r="AF13" s="49" t="s">
        <v>89</v>
      </c>
      <c r="AG13" s="2270"/>
      <c r="AH13" s="2264"/>
      <c r="AI13" s="48" t="s">
        <v>89</v>
      </c>
      <c r="AJ13" s="2263"/>
      <c r="AK13" s="2264"/>
      <c r="AL13" s="49" t="s">
        <v>89</v>
      </c>
      <c r="AM13" s="2263"/>
      <c r="AN13" s="2264"/>
      <c r="AO13" s="48" t="s">
        <v>89</v>
      </c>
      <c r="AP13" s="19"/>
      <c r="AQ13" s="2259">
        <f t="shared" si="0"/>
        <v>0</v>
      </c>
      <c r="AR13" s="2260"/>
      <c r="AS13" s="50" t="s">
        <v>89</v>
      </c>
      <c r="AT13" s="19"/>
      <c r="AU13" s="19"/>
      <c r="AV13" s="19"/>
      <c r="AW13" s="19"/>
      <c r="AX13" s="19"/>
      <c r="AY13" s="19"/>
      <c r="AZ13" s="19"/>
      <c r="BA13" s="41"/>
    </row>
    <row r="14" spans="1:53" ht="25.5" customHeight="1" x14ac:dyDescent="0.25">
      <c r="B14" s="2265" t="s">
        <v>91</v>
      </c>
      <c r="C14" s="2262"/>
      <c r="D14" s="2262"/>
      <c r="E14" s="2262"/>
      <c r="F14" s="2263"/>
      <c r="G14" s="2264"/>
      <c r="H14" s="48" t="s">
        <v>89</v>
      </c>
      <c r="I14" s="2263"/>
      <c r="J14" s="2264"/>
      <c r="K14" s="48" t="s">
        <v>89</v>
      </c>
      <c r="L14" s="2256"/>
      <c r="M14" s="2257"/>
      <c r="N14" s="48" t="s">
        <v>89</v>
      </c>
      <c r="O14" s="2256"/>
      <c r="P14" s="2257"/>
      <c r="Q14" s="48" t="s">
        <v>89</v>
      </c>
      <c r="R14" s="2256"/>
      <c r="S14" s="2257"/>
      <c r="T14" s="49" t="s">
        <v>89</v>
      </c>
      <c r="U14" s="2263"/>
      <c r="V14" s="2264"/>
      <c r="W14" s="48" t="s">
        <v>89</v>
      </c>
      <c r="X14" s="2263"/>
      <c r="Y14" s="2264"/>
      <c r="Z14" s="48" t="s">
        <v>89</v>
      </c>
      <c r="AA14" s="2263"/>
      <c r="AB14" s="2264"/>
      <c r="AC14" s="48" t="s">
        <v>89</v>
      </c>
      <c r="AD14" s="2263"/>
      <c r="AE14" s="2264"/>
      <c r="AF14" s="49" t="s">
        <v>89</v>
      </c>
      <c r="AG14" s="2270"/>
      <c r="AH14" s="2264"/>
      <c r="AI14" s="48" t="s">
        <v>89</v>
      </c>
      <c r="AJ14" s="2263"/>
      <c r="AK14" s="2264"/>
      <c r="AL14" s="49" t="s">
        <v>89</v>
      </c>
      <c r="AM14" s="2263"/>
      <c r="AN14" s="2264"/>
      <c r="AO14" s="48" t="s">
        <v>89</v>
      </c>
      <c r="AP14" s="19"/>
      <c r="AQ14" s="2259">
        <f t="shared" si="0"/>
        <v>0</v>
      </c>
      <c r="AR14" s="2260"/>
      <c r="AS14" s="50" t="s">
        <v>89</v>
      </c>
      <c r="AT14" s="19"/>
      <c r="AU14" s="19"/>
      <c r="AV14" s="19"/>
      <c r="AW14" s="19"/>
      <c r="AX14" s="19"/>
      <c r="AY14" s="19"/>
      <c r="AZ14" s="19"/>
      <c r="BA14" s="41"/>
    </row>
    <row r="15" spans="1:53" ht="25.5" customHeight="1" x14ac:dyDescent="0.25">
      <c r="B15" s="2265" t="s">
        <v>92</v>
      </c>
      <c r="C15" s="2262"/>
      <c r="D15" s="2262"/>
      <c r="E15" s="2262"/>
      <c r="F15" s="2263"/>
      <c r="G15" s="2264"/>
      <c r="H15" s="48" t="s">
        <v>89</v>
      </c>
      <c r="I15" s="2263"/>
      <c r="J15" s="2264"/>
      <c r="K15" s="48" t="s">
        <v>89</v>
      </c>
      <c r="L15" s="2256"/>
      <c r="M15" s="2257"/>
      <c r="N15" s="48" t="s">
        <v>89</v>
      </c>
      <c r="O15" s="2256"/>
      <c r="P15" s="2257"/>
      <c r="Q15" s="48" t="s">
        <v>89</v>
      </c>
      <c r="R15" s="2256"/>
      <c r="S15" s="2257"/>
      <c r="T15" s="49" t="s">
        <v>89</v>
      </c>
      <c r="U15" s="2256"/>
      <c r="V15" s="2257"/>
      <c r="W15" s="48" t="s">
        <v>89</v>
      </c>
      <c r="X15" s="2256"/>
      <c r="Y15" s="2257"/>
      <c r="Z15" s="48" t="s">
        <v>89</v>
      </c>
      <c r="AA15" s="2256"/>
      <c r="AB15" s="2257"/>
      <c r="AC15" s="48" t="s">
        <v>89</v>
      </c>
      <c r="AD15" s="2256"/>
      <c r="AE15" s="2257"/>
      <c r="AF15" s="49" t="s">
        <v>89</v>
      </c>
      <c r="AG15" s="2258"/>
      <c r="AH15" s="2257"/>
      <c r="AI15" s="48" t="s">
        <v>89</v>
      </c>
      <c r="AJ15" s="2256"/>
      <c r="AK15" s="2257"/>
      <c r="AL15" s="49" t="s">
        <v>89</v>
      </c>
      <c r="AM15" s="2256"/>
      <c r="AN15" s="2257"/>
      <c r="AO15" s="48" t="s">
        <v>89</v>
      </c>
      <c r="AP15" s="19"/>
      <c r="AQ15" s="2259">
        <f t="shared" si="0"/>
        <v>0</v>
      </c>
      <c r="AR15" s="2260"/>
      <c r="AS15" s="50" t="s">
        <v>89</v>
      </c>
      <c r="AT15" s="19"/>
      <c r="AU15" s="19"/>
      <c r="AV15" s="19"/>
      <c r="AW15" s="19"/>
      <c r="AX15" s="19"/>
      <c r="AY15" s="19"/>
      <c r="AZ15" s="19"/>
      <c r="BA15" s="41"/>
    </row>
    <row r="16" spans="1:53" ht="25.5" customHeight="1" thickBot="1" x14ac:dyDescent="0.3">
      <c r="B16" s="2252" t="s">
        <v>93</v>
      </c>
      <c r="C16" s="2253"/>
      <c r="D16" s="2253"/>
      <c r="E16" s="2253"/>
      <c r="F16" s="2248"/>
      <c r="G16" s="2249"/>
      <c r="H16" s="51" t="s">
        <v>89</v>
      </c>
      <c r="I16" s="2248"/>
      <c r="J16" s="2249"/>
      <c r="K16" s="51" t="s">
        <v>89</v>
      </c>
      <c r="L16" s="2248"/>
      <c r="M16" s="2249"/>
      <c r="N16" s="51" t="s">
        <v>89</v>
      </c>
      <c r="O16" s="2248"/>
      <c r="P16" s="2249"/>
      <c r="Q16" s="51" t="s">
        <v>89</v>
      </c>
      <c r="R16" s="2248"/>
      <c r="S16" s="2249"/>
      <c r="T16" s="52" t="s">
        <v>89</v>
      </c>
      <c r="U16" s="2248"/>
      <c r="V16" s="2249"/>
      <c r="W16" s="51" t="s">
        <v>89</v>
      </c>
      <c r="X16" s="2248"/>
      <c r="Y16" s="2249"/>
      <c r="Z16" s="51" t="s">
        <v>89</v>
      </c>
      <c r="AA16" s="2248"/>
      <c r="AB16" s="2249"/>
      <c r="AC16" s="51" t="s">
        <v>89</v>
      </c>
      <c r="AD16" s="2248"/>
      <c r="AE16" s="2249"/>
      <c r="AF16" s="52" t="s">
        <v>89</v>
      </c>
      <c r="AG16" s="2250"/>
      <c r="AH16" s="2249"/>
      <c r="AI16" s="51" t="s">
        <v>89</v>
      </c>
      <c r="AJ16" s="2248"/>
      <c r="AK16" s="2249"/>
      <c r="AL16" s="52" t="s">
        <v>89</v>
      </c>
      <c r="AM16" s="2248"/>
      <c r="AN16" s="2249"/>
      <c r="AO16" s="51" t="s">
        <v>89</v>
      </c>
      <c r="AP16" s="19"/>
      <c r="AQ16" s="2238">
        <f>F16+I16+L16+O16+R16+U16+X16+AA16+AD16+AG16+AJ16+AM16</f>
        <v>0</v>
      </c>
      <c r="AR16" s="2239"/>
      <c r="AS16" s="53" t="s">
        <v>89</v>
      </c>
      <c r="AT16" s="19"/>
      <c r="AU16" s="19"/>
      <c r="AV16" s="19"/>
      <c r="AW16" s="19"/>
      <c r="AX16" s="19"/>
      <c r="AY16" s="19"/>
      <c r="AZ16" s="19"/>
      <c r="BA16" s="41"/>
    </row>
    <row r="17" spans="2:53" ht="25.5" customHeight="1" thickBot="1" x14ac:dyDescent="0.3">
      <c r="B17" s="2242" t="s">
        <v>94</v>
      </c>
      <c r="C17" s="2243"/>
      <c r="D17" s="2243"/>
      <c r="E17" s="2243"/>
      <c r="F17" s="2245"/>
      <c r="G17" s="2246"/>
      <c r="H17" s="42" t="s">
        <v>89</v>
      </c>
      <c r="I17" s="2245"/>
      <c r="J17" s="2246"/>
      <c r="K17" s="42" t="s">
        <v>89</v>
      </c>
      <c r="L17" s="2245"/>
      <c r="M17" s="2246"/>
      <c r="N17" s="42" t="s">
        <v>89</v>
      </c>
      <c r="O17" s="2245"/>
      <c r="P17" s="2246"/>
      <c r="Q17" s="42" t="s">
        <v>89</v>
      </c>
      <c r="R17" s="2245"/>
      <c r="S17" s="2246"/>
      <c r="T17" s="43" t="s">
        <v>89</v>
      </c>
      <c r="U17" s="2245"/>
      <c r="V17" s="2246"/>
      <c r="W17" s="42" t="s">
        <v>89</v>
      </c>
      <c r="X17" s="2245"/>
      <c r="Y17" s="2246"/>
      <c r="Z17" s="42" t="s">
        <v>89</v>
      </c>
      <c r="AA17" s="2245"/>
      <c r="AB17" s="2246"/>
      <c r="AC17" s="42" t="s">
        <v>89</v>
      </c>
      <c r="AD17" s="2245"/>
      <c r="AE17" s="2246"/>
      <c r="AF17" s="43" t="s">
        <v>89</v>
      </c>
      <c r="AG17" s="2247"/>
      <c r="AH17" s="2246"/>
      <c r="AI17" s="42" t="s">
        <v>89</v>
      </c>
      <c r="AJ17" s="2245"/>
      <c r="AK17" s="2246"/>
      <c r="AL17" s="43" t="s">
        <v>89</v>
      </c>
      <c r="AM17" s="2245"/>
      <c r="AN17" s="2246"/>
      <c r="AO17" s="42" t="s">
        <v>89</v>
      </c>
      <c r="AP17" s="19"/>
      <c r="AQ17" s="2254">
        <f t="shared" si="0"/>
        <v>0</v>
      </c>
      <c r="AR17" s="2255"/>
      <c r="AS17" s="54" t="s">
        <v>89</v>
      </c>
      <c r="AT17" s="19"/>
      <c r="AU17" s="19"/>
      <c r="AV17" s="19"/>
      <c r="AW17" s="19"/>
      <c r="AX17" s="19"/>
      <c r="AY17" s="19"/>
      <c r="AZ17" s="19"/>
      <c r="BA17" s="41"/>
    </row>
    <row r="18" spans="2:53" ht="25.5" customHeight="1" thickBot="1" x14ac:dyDescent="0.3">
      <c r="B18" s="2367" t="s">
        <v>445</v>
      </c>
      <c r="C18" s="2368"/>
      <c r="D18" s="2368"/>
      <c r="E18" s="2368"/>
      <c r="F18" s="2245"/>
      <c r="G18" s="2246"/>
      <c r="H18" s="42" t="s">
        <v>89</v>
      </c>
      <c r="I18" s="2245"/>
      <c r="J18" s="2246"/>
      <c r="K18" s="42" t="s">
        <v>89</v>
      </c>
      <c r="L18" s="2245"/>
      <c r="M18" s="2246"/>
      <c r="N18" s="42" t="s">
        <v>89</v>
      </c>
      <c r="O18" s="2245"/>
      <c r="P18" s="2246"/>
      <c r="Q18" s="42" t="s">
        <v>89</v>
      </c>
      <c r="R18" s="2245"/>
      <c r="S18" s="2246"/>
      <c r="T18" s="43" t="s">
        <v>89</v>
      </c>
      <c r="U18" s="2245"/>
      <c r="V18" s="2246"/>
      <c r="W18" s="42" t="s">
        <v>89</v>
      </c>
      <c r="X18" s="2245"/>
      <c r="Y18" s="2246"/>
      <c r="Z18" s="42" t="s">
        <v>89</v>
      </c>
      <c r="AA18" s="2245"/>
      <c r="AB18" s="2246"/>
      <c r="AC18" s="42" t="s">
        <v>89</v>
      </c>
      <c r="AD18" s="2245"/>
      <c r="AE18" s="2246"/>
      <c r="AF18" s="43" t="s">
        <v>89</v>
      </c>
      <c r="AG18" s="2247"/>
      <c r="AH18" s="2246"/>
      <c r="AI18" s="42" t="s">
        <v>89</v>
      </c>
      <c r="AJ18" s="2245"/>
      <c r="AK18" s="2246"/>
      <c r="AL18" s="43" t="s">
        <v>89</v>
      </c>
      <c r="AM18" s="2245"/>
      <c r="AN18" s="2246"/>
      <c r="AO18" s="42" t="s">
        <v>89</v>
      </c>
      <c r="AP18" s="19"/>
      <c r="AQ18" s="2202">
        <f t="shared" si="0"/>
        <v>0</v>
      </c>
      <c r="AR18" s="2203"/>
      <c r="AS18" s="55" t="s">
        <v>89</v>
      </c>
      <c r="AT18" s="19"/>
      <c r="AU18" s="19"/>
      <c r="AV18" s="19"/>
      <c r="AW18" s="19"/>
      <c r="AX18" s="19"/>
      <c r="AY18" s="19"/>
      <c r="AZ18" s="19"/>
      <c r="BA18" s="41"/>
    </row>
    <row r="19" spans="2:53" ht="25.5" customHeight="1" thickBot="1" x14ac:dyDescent="0.3">
      <c r="B19" s="2242" t="s">
        <v>96</v>
      </c>
      <c r="C19" s="2243"/>
      <c r="D19" s="2243"/>
      <c r="E19" s="2243"/>
      <c r="F19" s="2196">
        <f>F12+F13+F14+F15+F16</f>
        <v>0</v>
      </c>
      <c r="G19" s="2197"/>
      <c r="H19" s="131" t="s">
        <v>89</v>
      </c>
      <c r="I19" s="2196">
        <f>I12+I13+I14+I15+I16</f>
        <v>0</v>
      </c>
      <c r="J19" s="2197"/>
      <c r="K19" s="131" t="s">
        <v>89</v>
      </c>
      <c r="L19" s="2196">
        <f>L12+L13+L14+L15+L16</f>
        <v>0</v>
      </c>
      <c r="M19" s="2197"/>
      <c r="N19" s="131" t="s">
        <v>89</v>
      </c>
      <c r="O19" s="2196">
        <f>O12+O13+O14+O15+O16</f>
        <v>0</v>
      </c>
      <c r="P19" s="2197"/>
      <c r="Q19" s="131" t="s">
        <v>89</v>
      </c>
      <c r="R19" s="2196">
        <f>R12+R13+R14+R15+R16</f>
        <v>0</v>
      </c>
      <c r="S19" s="2197"/>
      <c r="T19" s="132" t="s">
        <v>89</v>
      </c>
      <c r="U19" s="2196">
        <f>U12+U13+U14+U15+U16</f>
        <v>0</v>
      </c>
      <c r="V19" s="2197"/>
      <c r="W19" s="131" t="s">
        <v>89</v>
      </c>
      <c r="X19" s="2196">
        <f>X12+X13+X14+X15+X16</f>
        <v>0</v>
      </c>
      <c r="Y19" s="2197"/>
      <c r="Z19" s="131" t="s">
        <v>89</v>
      </c>
      <c r="AA19" s="2196">
        <f>AA12+AA13+AA14+AA15+AA16</f>
        <v>0</v>
      </c>
      <c r="AB19" s="2197"/>
      <c r="AC19" s="131" t="s">
        <v>89</v>
      </c>
      <c r="AD19" s="2196">
        <f>AD12+AD13+AD14+AD15+AD16</f>
        <v>0</v>
      </c>
      <c r="AE19" s="2197"/>
      <c r="AF19" s="132" t="s">
        <v>89</v>
      </c>
      <c r="AG19" s="2201">
        <f>AG12+AG13+AG14+AG15+AG16</f>
        <v>0</v>
      </c>
      <c r="AH19" s="2197"/>
      <c r="AI19" s="131" t="s">
        <v>89</v>
      </c>
      <c r="AJ19" s="2196">
        <f>AJ12+AJ13+AJ14+AJ15+AJ16</f>
        <v>0</v>
      </c>
      <c r="AK19" s="2197"/>
      <c r="AL19" s="132" t="s">
        <v>89</v>
      </c>
      <c r="AM19" s="2196">
        <f>AM12+AM13+AM14+AM15+AM16</f>
        <v>0</v>
      </c>
      <c r="AN19" s="2197"/>
      <c r="AO19" s="133" t="s">
        <v>89</v>
      </c>
      <c r="AP19" s="130"/>
      <c r="AQ19" s="2238">
        <f>AQ12+AQ13+AQ14+AQ15+AQ16</f>
        <v>0</v>
      </c>
      <c r="AR19" s="2239"/>
      <c r="AS19" s="134" t="s">
        <v>89</v>
      </c>
      <c r="AT19" s="19"/>
      <c r="AU19" s="19"/>
      <c r="AV19" s="19"/>
      <c r="AW19" s="19"/>
      <c r="AX19" s="19"/>
      <c r="AY19" s="19"/>
      <c r="AZ19" s="19"/>
      <c r="BA19" s="41"/>
    </row>
    <row r="20" spans="2:53" ht="25.5" customHeight="1" thickBot="1" x14ac:dyDescent="0.3">
      <c r="B20" s="2240" t="s">
        <v>97</v>
      </c>
      <c r="C20" s="2241"/>
      <c r="D20" s="2241"/>
      <c r="E20" s="2241"/>
      <c r="F20" s="2196">
        <f>F12+F13+F14+F15+F16+F17</f>
        <v>0</v>
      </c>
      <c r="G20" s="2197"/>
      <c r="H20" s="135" t="s">
        <v>89</v>
      </c>
      <c r="I20" s="2196">
        <f>I12+I13+I14+I15+I16+I17</f>
        <v>0</v>
      </c>
      <c r="J20" s="2197"/>
      <c r="K20" s="135" t="s">
        <v>89</v>
      </c>
      <c r="L20" s="2196">
        <f>L12+L13+L14+L15+L16+L17</f>
        <v>0</v>
      </c>
      <c r="M20" s="2197"/>
      <c r="N20" s="135" t="s">
        <v>89</v>
      </c>
      <c r="O20" s="2196">
        <f>O12+O13+O14+O15+O16+O17</f>
        <v>0</v>
      </c>
      <c r="P20" s="2197"/>
      <c r="Q20" s="135" t="s">
        <v>89</v>
      </c>
      <c r="R20" s="2197">
        <f>R12+R13+R14+R15+R16+R17</f>
        <v>0</v>
      </c>
      <c r="S20" s="2197"/>
      <c r="T20" s="136" t="s">
        <v>89</v>
      </c>
      <c r="U20" s="2196">
        <f>U12+U13+U14+U15+U16+U17</f>
        <v>0</v>
      </c>
      <c r="V20" s="2197"/>
      <c r="W20" s="133" t="s">
        <v>89</v>
      </c>
      <c r="X20" s="2196">
        <f>X12+X13+X14+X15+X16+X17</f>
        <v>0</v>
      </c>
      <c r="Y20" s="2197"/>
      <c r="Z20" s="135" t="s">
        <v>89</v>
      </c>
      <c r="AA20" s="2196">
        <f>AA12+AA13+AA14+AA15+AA16+AA17</f>
        <v>0</v>
      </c>
      <c r="AB20" s="2197"/>
      <c r="AC20" s="135" t="s">
        <v>89</v>
      </c>
      <c r="AD20" s="2196">
        <f>AD12+AD13+AD14+AD15+AD16+AD17</f>
        <v>0</v>
      </c>
      <c r="AE20" s="2197"/>
      <c r="AF20" s="136" t="s">
        <v>89</v>
      </c>
      <c r="AG20" s="2201">
        <f>AG12+AG13+AG14+AG15+AG16+AG17</f>
        <v>0</v>
      </c>
      <c r="AH20" s="2197"/>
      <c r="AI20" s="135" t="s">
        <v>89</v>
      </c>
      <c r="AJ20" s="2197">
        <f>AJ12+AJ13+AJ14+AJ15+AJ16+AJ17</f>
        <v>0</v>
      </c>
      <c r="AK20" s="2197"/>
      <c r="AL20" s="136" t="s">
        <v>89</v>
      </c>
      <c r="AM20" s="2196">
        <f>AM12+AM13+AM14+AM15+AM16+AM17</f>
        <v>0</v>
      </c>
      <c r="AN20" s="2197"/>
      <c r="AO20" s="133" t="s">
        <v>89</v>
      </c>
      <c r="AP20" s="130"/>
      <c r="AQ20" s="2202">
        <f>AQ12+AQ13+AQ14+AQ15+AQ16+AQ17</f>
        <v>0</v>
      </c>
      <c r="AR20" s="2203"/>
      <c r="AS20" s="134" t="s">
        <v>89</v>
      </c>
      <c r="AT20" s="19"/>
      <c r="AU20" s="19"/>
      <c r="AV20" s="19"/>
      <c r="AW20" s="19"/>
      <c r="AX20" s="19"/>
      <c r="AY20" s="19"/>
      <c r="AZ20" s="19"/>
      <c r="BA20" s="41"/>
    </row>
    <row r="21" spans="2:53" ht="23.25" customHeight="1" x14ac:dyDescent="0.2">
      <c r="B21" s="20" t="s">
        <v>264</v>
      </c>
      <c r="T21" s="25"/>
      <c r="W21" s="56"/>
      <c r="Y21" s="19" t="s">
        <v>265</v>
      </c>
      <c r="AF21" s="41"/>
    </row>
    <row r="22" spans="2:53" ht="21" x14ac:dyDescent="0.25">
      <c r="B22" s="57" t="s">
        <v>266</v>
      </c>
      <c r="P22" s="58"/>
      <c r="Q22" s="59"/>
      <c r="R22" s="59"/>
      <c r="S22" s="59"/>
      <c r="T22" s="60"/>
      <c r="U22" s="60"/>
      <c r="V22" s="61"/>
      <c r="AF22" s="41"/>
    </row>
    <row r="23" spans="2:53" ht="25.5" customHeight="1" x14ac:dyDescent="0.25">
      <c r="AC23" s="58"/>
      <c r="AD23" s="59"/>
      <c r="AE23" s="59"/>
      <c r="AF23" s="59"/>
      <c r="AG23" s="2383"/>
      <c r="AH23" s="2383"/>
      <c r="AI23" s="63"/>
      <c r="AJ23" s="19"/>
      <c r="AK23" s="61"/>
      <c r="AL23" s="59"/>
      <c r="AM23" s="59"/>
      <c r="AN23" s="59"/>
      <c r="AO23" s="59"/>
      <c r="AP23" s="2353"/>
      <c r="AQ23" s="2353"/>
      <c r="AR23" s="61"/>
      <c r="AT23" s="41"/>
    </row>
    <row r="24" spans="2:53" ht="25.5" customHeight="1" x14ac:dyDescent="0.25">
      <c r="AC24" s="58"/>
      <c r="AD24" s="59"/>
      <c r="AE24" s="59"/>
      <c r="AF24" s="59"/>
      <c r="AG24" s="2358"/>
      <c r="AH24" s="2358"/>
      <c r="AI24" s="65"/>
      <c r="AJ24" s="19"/>
      <c r="AK24" s="61"/>
      <c r="AL24" s="59"/>
      <c r="AM24" s="59"/>
      <c r="AN24" s="59"/>
      <c r="AO24" s="59"/>
      <c r="AP24" s="2354"/>
      <c r="AQ24" s="2354"/>
      <c r="AR24" s="66"/>
      <c r="AT24" s="41"/>
    </row>
    <row r="25" spans="2:53" ht="25.5" customHeight="1" x14ac:dyDescent="0.2">
      <c r="B25" s="67"/>
      <c r="C25" s="68"/>
      <c r="D25" s="68"/>
      <c r="E25" s="68"/>
      <c r="F25" s="68"/>
      <c r="G25" s="68"/>
      <c r="H25" s="68"/>
      <c r="I25" s="68"/>
      <c r="J25" s="68"/>
      <c r="K25" s="68"/>
      <c r="L25" s="68"/>
      <c r="M25" s="68"/>
      <c r="N25" s="68"/>
      <c r="O25" s="68"/>
      <c r="P25" s="68"/>
      <c r="Q25" s="68"/>
      <c r="R25" s="68"/>
      <c r="S25" s="68"/>
      <c r="T25" s="68"/>
      <c r="U25" s="68"/>
      <c r="V25" s="68"/>
      <c r="W25" s="68"/>
      <c r="X25" s="68"/>
      <c r="Y25" s="68"/>
      <c r="Z25" s="68"/>
      <c r="AA25" s="68"/>
      <c r="AB25" s="68"/>
      <c r="AC25" s="68"/>
      <c r="AD25" s="68"/>
      <c r="AE25" s="68"/>
      <c r="AF25" s="69"/>
      <c r="AG25" s="67"/>
      <c r="AH25" s="67"/>
      <c r="AI25" s="67"/>
      <c r="AJ25" s="67"/>
      <c r="AK25" s="67"/>
      <c r="AL25" s="70"/>
      <c r="AM25" s="67"/>
      <c r="AN25" s="67"/>
    </row>
    <row r="26" spans="2:53" ht="35.25" customHeight="1" x14ac:dyDescent="0.2">
      <c r="B26" s="402" t="s">
        <v>562</v>
      </c>
      <c r="C26" s="20"/>
      <c r="D26" s="20"/>
      <c r="E26" s="20"/>
      <c r="P26" s="2339" t="s">
        <v>98</v>
      </c>
      <c r="Q26" s="2339"/>
      <c r="R26" s="2339"/>
      <c r="S26" s="2339"/>
      <c r="T26" s="2339"/>
      <c r="U26" s="2339"/>
      <c r="V26" s="2339"/>
      <c r="W26" s="2339"/>
      <c r="X26" s="2339"/>
      <c r="Y26" s="2344">
        <f>AQ11</f>
        <v>0</v>
      </c>
      <c r="Z26" s="2345"/>
      <c r="AA26" s="2345"/>
      <c r="AB26" s="2346"/>
      <c r="AC26" s="2331" t="s">
        <v>99</v>
      </c>
      <c r="AD26" s="2332"/>
      <c r="AE26" s="2332"/>
      <c r="AF26" s="2332"/>
      <c r="AG26" s="2332"/>
      <c r="AH26" s="2332"/>
      <c r="AI26" s="2332"/>
      <c r="AJ26" s="2333"/>
      <c r="AK26" s="2230" t="str">
        <f>IF(Y28="","",ROUNDDOWN(IF(Y28&gt;=5,Y27/3,IF(Y28&gt;=4,Y27/5,Y27/6)),1))</f>
        <v/>
      </c>
      <c r="AL26" s="2231"/>
      <c r="AM26" s="2231"/>
      <c r="AN26" s="2232"/>
      <c r="AO26" s="67"/>
      <c r="AP26" s="67"/>
      <c r="AQ26" s="67"/>
      <c r="AR26" s="67"/>
      <c r="AS26" s="67"/>
      <c r="AT26" s="68"/>
    </row>
    <row r="27" spans="2:53" ht="35.25" customHeight="1" x14ac:dyDescent="0.2">
      <c r="B27" s="403" t="s">
        <v>557</v>
      </c>
      <c r="C27" s="20"/>
      <c r="D27" s="20"/>
      <c r="E27" s="20"/>
      <c r="P27" s="2339" t="s">
        <v>267</v>
      </c>
      <c r="Q27" s="2339"/>
      <c r="R27" s="2339"/>
      <c r="S27" s="2339"/>
      <c r="T27" s="2339"/>
      <c r="U27" s="2339"/>
      <c r="V27" s="2339"/>
      <c r="W27" s="2339"/>
      <c r="X27" s="2339"/>
      <c r="Y27" s="2173" t="str">
        <f>IF(AQ20=0,"",ROUNDUP(AQ20/AQ11,1))</f>
        <v/>
      </c>
      <c r="Z27" s="2174"/>
      <c r="AA27" s="2174"/>
      <c r="AB27" s="2175"/>
      <c r="AC27" s="2331" t="s">
        <v>100</v>
      </c>
      <c r="AD27" s="2332"/>
      <c r="AE27" s="2332"/>
      <c r="AF27" s="2332"/>
      <c r="AG27" s="2332"/>
      <c r="AH27" s="2332"/>
      <c r="AI27" s="2332"/>
      <c r="AJ27" s="2333"/>
      <c r="AK27" s="2355">
        <f>AD8</f>
        <v>0</v>
      </c>
      <c r="AL27" s="2356"/>
      <c r="AM27" s="2356"/>
      <c r="AN27" s="2357"/>
      <c r="AO27" s="67"/>
      <c r="AP27" s="67"/>
      <c r="AQ27" s="67"/>
      <c r="AR27" s="67"/>
      <c r="AS27" s="67"/>
      <c r="AT27" s="68"/>
    </row>
    <row r="28" spans="2:53" ht="37.5" customHeight="1" x14ac:dyDescent="0.2">
      <c r="C28" s="20"/>
      <c r="D28" s="20"/>
      <c r="E28" s="20"/>
      <c r="P28" s="2340" t="s">
        <v>874</v>
      </c>
      <c r="Q28" s="2340"/>
      <c r="R28" s="2340"/>
      <c r="S28" s="2340"/>
      <c r="T28" s="2340"/>
      <c r="U28" s="2340"/>
      <c r="V28" s="2340"/>
      <c r="W28" s="2340"/>
      <c r="X28" s="2340"/>
      <c r="Y28" s="2325" t="str">
        <f>IF(Y27="","",ROUND((AQ12*2+AQ13*3+AQ14*4+AQ15*5+AQ16*6)/AQ19,1))</f>
        <v/>
      </c>
      <c r="Z28" s="2326"/>
      <c r="AA28" s="2326"/>
      <c r="AB28" s="2327"/>
      <c r="AC28" s="2379" t="s">
        <v>101</v>
      </c>
      <c r="AD28" s="2380"/>
      <c r="AE28" s="2380"/>
      <c r="AF28" s="2380"/>
      <c r="AG28" s="2380"/>
      <c r="AH28" s="2380"/>
      <c r="AI28" s="2380"/>
      <c r="AJ28" s="2381"/>
      <c r="AK28" s="2328" t="str">
        <f>IF(Y28="","",IF(AK26&lt;=AK27,"適合","不適合"))</f>
        <v/>
      </c>
      <c r="AL28" s="2329"/>
      <c r="AM28" s="2329"/>
      <c r="AN28" s="2330"/>
      <c r="AO28" s="67"/>
      <c r="AP28" s="2382"/>
      <c r="AQ28" s="2382"/>
      <c r="AR28" s="2382"/>
      <c r="AS28" s="2382"/>
      <c r="AT28" s="68"/>
    </row>
    <row r="29" spans="2:53" ht="31.5" customHeight="1" x14ac:dyDescent="0.2">
      <c r="C29" s="20"/>
      <c r="D29" s="20"/>
      <c r="E29" s="20"/>
      <c r="P29" s="2338" t="s">
        <v>102</v>
      </c>
      <c r="Q29" s="2338"/>
      <c r="R29" s="2338"/>
      <c r="S29" s="2338"/>
      <c r="T29" s="2338"/>
      <c r="U29" s="2338"/>
      <c r="V29" s="2338"/>
      <c r="W29" s="2338"/>
      <c r="X29" s="2338"/>
      <c r="Y29" s="2347" t="str">
        <f>IF(Y27="","",ROUND((AQ15+AQ16+AQ18)/AQ19,2))</f>
        <v/>
      </c>
      <c r="Z29" s="2348"/>
      <c r="AA29" s="2348"/>
      <c r="AB29" s="2349"/>
      <c r="AC29" s="2376" t="s">
        <v>103</v>
      </c>
      <c r="AD29" s="2377"/>
      <c r="AE29" s="2377"/>
      <c r="AF29" s="2377"/>
      <c r="AG29" s="2377"/>
      <c r="AH29" s="2377"/>
      <c r="AI29" s="2377"/>
      <c r="AJ29" s="2378"/>
      <c r="AK29" s="2328" t="str">
        <f>IF(OR(Y27=0,AK27=0),"",ROUNDUP(Y27/AK27,1))</f>
        <v/>
      </c>
      <c r="AL29" s="2329"/>
      <c r="AM29" s="2329"/>
      <c r="AN29" s="2330"/>
      <c r="AO29" s="67"/>
      <c r="AP29" s="67"/>
      <c r="AQ29" s="67"/>
      <c r="AR29" s="67"/>
      <c r="AS29" s="67"/>
      <c r="AT29" s="67"/>
    </row>
    <row r="30" spans="2:53" ht="31.5" customHeight="1" x14ac:dyDescent="0.2">
      <c r="C30" s="20"/>
      <c r="D30" s="20"/>
      <c r="E30" s="20"/>
      <c r="P30" s="2324" t="s">
        <v>104</v>
      </c>
      <c r="Q30" s="2324"/>
      <c r="R30" s="2324"/>
      <c r="S30" s="2324"/>
      <c r="T30" s="2324"/>
      <c r="U30" s="2324"/>
      <c r="V30" s="2324"/>
      <c r="W30" s="2324"/>
      <c r="X30" s="2324"/>
      <c r="Y30" s="2335" t="str">
        <f>IF(Y28="","",IF(Y28&gt;=5,"3:1",IF(Y28&lt;4,"6:1","5:1")))</f>
        <v/>
      </c>
      <c r="Z30" s="2336"/>
      <c r="AA30" s="2336"/>
      <c r="AB30" s="2337"/>
      <c r="AC30" s="2341" t="s">
        <v>105</v>
      </c>
      <c r="AD30" s="2342"/>
      <c r="AE30" s="2342"/>
      <c r="AF30" s="2342"/>
      <c r="AG30" s="2342"/>
      <c r="AH30" s="2342"/>
      <c r="AI30" s="2342"/>
      <c r="AJ30" s="2343"/>
      <c r="AK30" s="2350" t="str">
        <f>IF(AK27=0,"",IF(AD7=TRUE,IF(Y27/AK27&lt;=1.7,"(Ⅰ) に該当",IF(Y27/AK27&lt;=2,"(Ⅱ) に該当",IF(Y27/AK27&lt;=2.5,"(Ⅲ) に該当","非該当"))),IF(AND(Y29&gt;=0.6,Y27/AK27&lt;=1.7),"(Ⅰ) に該当",IF(AND(Y29&gt;=0.5,Y27/AK27&lt;=2),"(Ⅱ) に該当",IF(Y27/AK27&lt;=2.5,"(Ⅲ) に該当","非該当")))))</f>
        <v/>
      </c>
      <c r="AL30" s="2351"/>
      <c r="AM30" s="2351"/>
      <c r="AN30" s="2352"/>
      <c r="AO30" s="67"/>
      <c r="AP30" s="67"/>
      <c r="AQ30" s="67"/>
      <c r="AR30" s="67"/>
      <c r="AS30" s="67"/>
      <c r="AT30" s="68"/>
    </row>
    <row r="31" spans="2:53" ht="31.5" customHeight="1" x14ac:dyDescent="0.2">
      <c r="C31" s="20"/>
      <c r="D31" s="67"/>
      <c r="E31" s="67"/>
      <c r="F31" s="67"/>
      <c r="G31" s="67"/>
      <c r="H31" s="67"/>
      <c r="I31" s="67"/>
      <c r="J31" s="68"/>
      <c r="K31" s="68"/>
      <c r="L31" s="68"/>
      <c r="M31" s="68"/>
      <c r="N31" s="68"/>
      <c r="O31" s="68"/>
      <c r="P31" s="68"/>
      <c r="Q31" s="68"/>
      <c r="R31" s="68"/>
      <c r="S31" s="68"/>
      <c r="T31" s="68"/>
      <c r="U31" s="68"/>
      <c r="V31" s="68"/>
      <c r="W31" s="68"/>
      <c r="X31" s="68"/>
      <c r="Y31" s="68"/>
      <c r="Z31" s="68"/>
      <c r="AA31" s="68"/>
      <c r="AB31" s="68"/>
      <c r="AC31" s="68"/>
      <c r="AD31" s="68"/>
      <c r="AE31" s="68"/>
      <c r="AF31" s="68"/>
      <c r="AG31" s="68"/>
      <c r="AH31" s="68"/>
      <c r="AI31" s="68"/>
      <c r="AJ31" s="68"/>
      <c r="AK31" s="137"/>
      <c r="AL31" s="137"/>
      <c r="AM31" s="137"/>
      <c r="AN31" s="137"/>
      <c r="AO31" s="68"/>
      <c r="AP31" s="68"/>
      <c r="AQ31" s="68"/>
      <c r="AR31" s="68"/>
      <c r="AS31" s="68"/>
      <c r="AT31" s="68"/>
    </row>
    <row r="32" spans="2:53" s="138" customFormat="1" ht="31.5" hidden="1" customHeight="1" x14ac:dyDescent="0.2">
      <c r="D32" s="139"/>
      <c r="E32" s="139"/>
      <c r="F32" s="139"/>
      <c r="G32" s="139"/>
      <c r="H32" s="139"/>
      <c r="I32" s="139"/>
      <c r="J32" s="140"/>
      <c r="K32" s="140"/>
      <c r="L32" s="140"/>
      <c r="M32" s="140"/>
      <c r="N32" s="140"/>
      <c r="O32" s="140"/>
      <c r="P32" s="140"/>
      <c r="Q32" s="140"/>
      <c r="R32" s="140"/>
      <c r="S32" s="140"/>
      <c r="T32" s="140"/>
      <c r="U32" s="140"/>
      <c r="V32" s="140"/>
      <c r="W32" s="140"/>
      <c r="X32" s="140"/>
      <c r="Y32" s="140"/>
      <c r="Z32" s="140"/>
      <c r="AA32" s="140"/>
      <c r="AB32" s="140"/>
      <c r="AC32" s="140"/>
      <c r="AD32" s="140"/>
      <c r="AE32" s="140"/>
      <c r="AF32" s="140"/>
      <c r="AG32" s="140"/>
      <c r="AH32" s="140"/>
      <c r="AI32" s="140"/>
      <c r="AJ32" s="140"/>
      <c r="AK32" s="140"/>
      <c r="AL32" s="140"/>
      <c r="AM32" s="140"/>
      <c r="AN32" s="140"/>
      <c r="AO32" s="140"/>
      <c r="AP32" s="140"/>
      <c r="AQ32" s="140"/>
      <c r="AR32" s="140"/>
      <c r="AS32" s="140"/>
      <c r="AT32" s="140"/>
    </row>
    <row r="33" spans="2:52" s="138" customFormat="1" ht="31.5" hidden="1" customHeight="1" x14ac:dyDescent="0.2">
      <c r="B33" s="139"/>
      <c r="C33" s="139"/>
      <c r="D33" s="139"/>
      <c r="E33" s="139"/>
      <c r="F33" s="139"/>
      <c r="G33" s="139"/>
      <c r="H33" s="140"/>
      <c r="I33" s="140"/>
      <c r="J33" s="140"/>
      <c r="K33" s="140"/>
      <c r="L33" s="140"/>
      <c r="M33" s="140"/>
      <c r="N33" s="140"/>
      <c r="O33" s="140"/>
      <c r="P33" s="140"/>
      <c r="Q33" s="140"/>
      <c r="R33" s="140"/>
      <c r="S33" s="141"/>
      <c r="T33" s="142"/>
      <c r="U33" s="143"/>
      <c r="V33" s="143"/>
      <c r="W33" s="144"/>
      <c r="X33" s="144"/>
      <c r="Y33" s="144"/>
      <c r="Z33" s="143"/>
      <c r="AA33" s="143"/>
      <c r="AB33" s="143"/>
      <c r="AC33" s="143"/>
      <c r="AD33" s="143"/>
      <c r="AE33" s="143"/>
      <c r="AF33" s="145"/>
      <c r="AG33" s="145"/>
      <c r="AH33" s="145"/>
      <c r="AI33" s="145"/>
      <c r="AJ33" s="145"/>
      <c r="AK33" s="143"/>
      <c r="AL33" s="143"/>
      <c r="AM33" s="145"/>
      <c r="AN33" s="145"/>
      <c r="AO33" s="145"/>
      <c r="AP33" s="145"/>
      <c r="AQ33" s="145"/>
      <c r="AR33" s="145"/>
      <c r="AS33" s="145"/>
      <c r="AT33" s="145"/>
      <c r="AU33" s="146"/>
      <c r="AV33" s="146"/>
      <c r="AW33" s="146"/>
      <c r="AX33" s="146"/>
      <c r="AY33" s="146"/>
      <c r="AZ33" s="147"/>
    </row>
    <row r="34" spans="2:52" s="138" customFormat="1" hidden="1" x14ac:dyDescent="0.2">
      <c r="B34" s="139"/>
      <c r="C34" s="139"/>
      <c r="D34" s="139"/>
      <c r="E34" s="139"/>
      <c r="F34" s="139"/>
      <c r="G34" s="139">
        <v>23</v>
      </c>
      <c r="H34" s="140">
        <v>1</v>
      </c>
      <c r="I34" s="140"/>
      <c r="J34" s="140"/>
      <c r="K34" s="140"/>
      <c r="L34" s="140"/>
      <c r="M34" s="140"/>
      <c r="N34" s="140"/>
      <c r="O34" s="140"/>
      <c r="P34" s="140"/>
      <c r="Q34" s="148"/>
      <c r="R34" s="140"/>
      <c r="S34" s="149"/>
      <c r="T34" s="150" t="s">
        <v>106</v>
      </c>
      <c r="U34" s="151"/>
      <c r="V34" s="151"/>
      <c r="W34" s="152"/>
      <c r="X34" s="153"/>
      <c r="Y34" s="153"/>
      <c r="Z34" s="153"/>
      <c r="AA34" s="153"/>
      <c r="AB34" s="153"/>
      <c r="AC34" s="153"/>
      <c r="AD34" s="153"/>
      <c r="AE34" s="153"/>
      <c r="AF34" s="153"/>
      <c r="AG34" s="153"/>
      <c r="AH34" s="153"/>
      <c r="AI34" s="153"/>
      <c r="AJ34" s="153"/>
      <c r="AK34" s="153"/>
      <c r="AL34" s="153"/>
      <c r="AM34" s="153"/>
      <c r="AN34" s="153"/>
      <c r="AO34" s="153"/>
      <c r="AP34" s="153"/>
      <c r="AQ34" s="153"/>
      <c r="AR34" s="153"/>
      <c r="AS34" s="153"/>
      <c r="AT34" s="151"/>
      <c r="AU34" s="153"/>
      <c r="AV34" s="153"/>
      <c r="AW34" s="153"/>
      <c r="AX34" s="153"/>
      <c r="AY34" s="153"/>
      <c r="AZ34" s="154"/>
    </row>
    <row r="35" spans="2:52" s="138" customFormat="1" hidden="1" x14ac:dyDescent="0.2">
      <c r="B35" s="139"/>
      <c r="C35" s="139"/>
      <c r="D35" s="139"/>
      <c r="E35" s="139"/>
      <c r="F35" s="139"/>
      <c r="G35" s="139">
        <v>24</v>
      </c>
      <c r="H35" s="140">
        <v>2</v>
      </c>
      <c r="I35" s="140"/>
      <c r="J35" s="140"/>
      <c r="K35" s="140"/>
      <c r="L35" s="140"/>
      <c r="M35" s="140"/>
      <c r="N35" s="140"/>
      <c r="O35" s="140"/>
      <c r="P35" s="140"/>
      <c r="Q35" s="148"/>
      <c r="R35" s="140"/>
      <c r="S35" s="149"/>
      <c r="T35" s="151"/>
      <c r="U35" s="151"/>
      <c r="V35" s="151"/>
      <c r="W35" s="150" t="s">
        <v>107</v>
      </c>
      <c r="X35" s="150"/>
      <c r="Y35" s="150"/>
      <c r="Z35" s="150"/>
      <c r="AA35" s="150"/>
      <c r="AB35" s="150"/>
      <c r="AC35" s="150"/>
      <c r="AD35" s="150"/>
      <c r="AE35" s="150"/>
      <c r="AF35" s="150"/>
      <c r="AG35" s="150"/>
      <c r="AH35" s="150"/>
      <c r="AI35" s="150"/>
      <c r="AJ35" s="150"/>
      <c r="AK35" s="150"/>
      <c r="AL35" s="150"/>
      <c r="AM35" s="150"/>
      <c r="AN35" s="150"/>
      <c r="AO35" s="150"/>
      <c r="AP35" s="2334" t="e">
        <f>Y27/AK27&lt;=1.7</f>
        <v>#VALUE!</v>
      </c>
      <c r="AQ35" s="2334"/>
      <c r="AR35" s="2334"/>
      <c r="AS35" s="150"/>
      <c r="AT35" s="151"/>
      <c r="AU35" s="153"/>
      <c r="AV35" s="153"/>
      <c r="AW35" s="153"/>
      <c r="AX35" s="153"/>
      <c r="AY35" s="153"/>
      <c r="AZ35" s="154"/>
    </row>
    <row r="36" spans="2:52" s="138" customFormat="1" hidden="1" x14ac:dyDescent="0.2">
      <c r="B36" s="139"/>
      <c r="C36" s="139"/>
      <c r="D36" s="139"/>
      <c r="E36" s="139"/>
      <c r="F36" s="139"/>
      <c r="G36" s="139">
        <v>25</v>
      </c>
      <c r="H36" s="140">
        <v>3</v>
      </c>
      <c r="I36" s="140"/>
      <c r="J36" s="140"/>
      <c r="K36" s="140"/>
      <c r="L36" s="140"/>
      <c r="M36" s="140"/>
      <c r="N36" s="140"/>
      <c r="O36" s="140"/>
      <c r="P36" s="140"/>
      <c r="Q36" s="148"/>
      <c r="R36" s="140"/>
      <c r="S36" s="149"/>
      <c r="T36" s="151"/>
      <c r="U36" s="151"/>
      <c r="V36" s="151"/>
      <c r="W36" s="150" t="s">
        <v>108</v>
      </c>
      <c r="X36" s="150"/>
      <c r="Y36" s="150"/>
      <c r="Z36" s="150"/>
      <c r="AA36" s="150"/>
      <c r="AB36" s="150"/>
      <c r="AC36" s="150"/>
      <c r="AD36" s="150"/>
      <c r="AE36" s="150"/>
      <c r="AF36" s="150"/>
      <c r="AG36" s="150"/>
      <c r="AH36" s="150"/>
      <c r="AI36" s="150"/>
      <c r="AJ36" s="150"/>
      <c r="AK36" s="150"/>
      <c r="AL36" s="150"/>
      <c r="AM36" s="150"/>
      <c r="AN36" s="150"/>
      <c r="AO36" s="150"/>
      <c r="AP36" s="2334" t="e">
        <f>Y27/AK27&lt;=2</f>
        <v>#VALUE!</v>
      </c>
      <c r="AQ36" s="2334"/>
      <c r="AR36" s="2334"/>
      <c r="AS36" s="150"/>
      <c r="AT36" s="151"/>
      <c r="AU36" s="153"/>
      <c r="AV36" s="153"/>
      <c r="AW36" s="153"/>
      <c r="AX36" s="153"/>
      <c r="AY36" s="153"/>
      <c r="AZ36" s="154"/>
    </row>
    <row r="37" spans="2:52" s="138" customFormat="1" hidden="1" x14ac:dyDescent="0.2">
      <c r="B37" s="139"/>
      <c r="C37" s="139"/>
      <c r="D37" s="139"/>
      <c r="E37" s="139"/>
      <c r="F37" s="139"/>
      <c r="G37" s="139"/>
      <c r="H37" s="140">
        <v>4</v>
      </c>
      <c r="I37" s="140"/>
      <c r="J37" s="140"/>
      <c r="K37" s="140"/>
      <c r="L37" s="140"/>
      <c r="M37" s="140"/>
      <c r="N37" s="140"/>
      <c r="O37" s="140"/>
      <c r="P37" s="140"/>
      <c r="Q37" s="148"/>
      <c r="R37" s="140"/>
      <c r="S37" s="149"/>
      <c r="T37" s="151"/>
      <c r="U37" s="151"/>
      <c r="V37" s="151"/>
      <c r="W37" s="150" t="s">
        <v>109</v>
      </c>
      <c r="X37" s="150"/>
      <c r="Y37" s="150"/>
      <c r="Z37" s="150"/>
      <c r="AA37" s="150"/>
      <c r="AB37" s="150"/>
      <c r="AC37" s="150"/>
      <c r="AD37" s="150"/>
      <c r="AE37" s="150"/>
      <c r="AF37" s="150"/>
      <c r="AG37" s="150"/>
      <c r="AH37" s="150"/>
      <c r="AI37" s="150"/>
      <c r="AJ37" s="150"/>
      <c r="AK37" s="150"/>
      <c r="AL37" s="150"/>
      <c r="AM37" s="150"/>
      <c r="AN37" s="150"/>
      <c r="AO37" s="150"/>
      <c r="AP37" s="2334" t="e">
        <f>Y27/AK27&lt;=2.5</f>
        <v>#VALUE!</v>
      </c>
      <c r="AQ37" s="2334"/>
      <c r="AR37" s="2334"/>
      <c r="AS37" s="150"/>
      <c r="AT37" s="151"/>
      <c r="AU37" s="153"/>
      <c r="AV37" s="153"/>
      <c r="AW37" s="153"/>
      <c r="AX37" s="153"/>
      <c r="AY37" s="153"/>
      <c r="AZ37" s="154"/>
    </row>
    <row r="38" spans="2:52" s="138" customFormat="1" hidden="1" x14ac:dyDescent="0.2">
      <c r="B38" s="139"/>
      <c r="C38" s="139"/>
      <c r="D38" s="139"/>
      <c r="E38" s="139"/>
      <c r="F38" s="139"/>
      <c r="G38" s="139"/>
      <c r="H38" s="140">
        <v>5</v>
      </c>
      <c r="I38" s="140"/>
      <c r="J38" s="140"/>
      <c r="K38" s="140"/>
      <c r="L38" s="140"/>
      <c r="M38" s="140"/>
      <c r="N38" s="140"/>
      <c r="O38" s="140"/>
      <c r="P38" s="140"/>
      <c r="Q38" s="148"/>
      <c r="R38" s="140"/>
      <c r="S38" s="149"/>
      <c r="T38" s="151"/>
      <c r="U38" s="151"/>
      <c r="V38" s="151"/>
      <c r="W38" s="150"/>
      <c r="X38" s="150"/>
      <c r="Y38" s="150"/>
      <c r="Z38" s="150"/>
      <c r="AA38" s="150"/>
      <c r="AB38" s="150"/>
      <c r="AC38" s="150"/>
      <c r="AD38" s="150"/>
      <c r="AE38" s="150"/>
      <c r="AF38" s="150"/>
      <c r="AG38" s="150"/>
      <c r="AH38" s="150"/>
      <c r="AI38" s="150"/>
      <c r="AJ38" s="150"/>
      <c r="AK38" s="150"/>
      <c r="AL38" s="150"/>
      <c r="AM38" s="150"/>
      <c r="AN38" s="150"/>
      <c r="AO38" s="150"/>
      <c r="AP38" s="150"/>
      <c r="AQ38" s="150"/>
      <c r="AR38" s="150"/>
      <c r="AS38" s="150"/>
      <c r="AT38" s="151"/>
      <c r="AU38" s="153"/>
      <c r="AV38" s="153"/>
      <c r="AW38" s="153"/>
      <c r="AX38" s="153"/>
      <c r="AY38" s="153"/>
      <c r="AZ38" s="154"/>
    </row>
    <row r="39" spans="2:52" s="138" customFormat="1" hidden="1" x14ac:dyDescent="0.2">
      <c r="C39" s="148"/>
      <c r="D39" s="148"/>
      <c r="E39" s="148"/>
      <c r="F39" s="148"/>
      <c r="G39" s="148"/>
      <c r="H39" s="140">
        <v>6</v>
      </c>
      <c r="I39" s="148"/>
      <c r="J39" s="148"/>
      <c r="K39" s="148"/>
      <c r="L39" s="148"/>
      <c r="M39" s="148"/>
      <c r="N39" s="148"/>
      <c r="O39" s="148"/>
      <c r="P39" s="148"/>
      <c r="Q39" s="148"/>
      <c r="R39" s="148"/>
      <c r="S39" s="155"/>
      <c r="T39" s="152"/>
      <c r="U39" s="152"/>
      <c r="V39" s="152"/>
      <c r="W39" s="152"/>
      <c r="X39" s="152"/>
      <c r="Y39" s="152"/>
      <c r="Z39" s="152"/>
      <c r="AA39" s="152"/>
      <c r="AB39" s="152"/>
      <c r="AC39" s="152"/>
      <c r="AD39" s="152"/>
      <c r="AE39" s="152"/>
      <c r="AF39" s="152"/>
      <c r="AG39" s="153"/>
      <c r="AH39" s="153"/>
      <c r="AI39" s="153"/>
      <c r="AJ39" s="153"/>
      <c r="AK39" s="153"/>
      <c r="AL39" s="153"/>
      <c r="AM39" s="153"/>
      <c r="AN39" s="153"/>
      <c r="AO39" s="153"/>
      <c r="AP39" s="153"/>
      <c r="AQ39" s="153"/>
      <c r="AR39" s="153"/>
      <c r="AS39" s="153"/>
      <c r="AT39" s="153"/>
      <c r="AU39" s="153"/>
      <c r="AV39" s="153"/>
      <c r="AW39" s="153"/>
      <c r="AX39" s="153"/>
      <c r="AY39" s="153"/>
      <c r="AZ39" s="154"/>
    </row>
    <row r="40" spans="2:52" s="138" customFormat="1" ht="13.5" hidden="1" customHeight="1" x14ac:dyDescent="0.2">
      <c r="B40" s="139"/>
      <c r="C40" s="139"/>
      <c r="D40" s="139"/>
      <c r="E40" s="139"/>
      <c r="F40" s="139"/>
      <c r="G40" s="139"/>
      <c r="H40" s="140">
        <v>7</v>
      </c>
      <c r="I40" s="140"/>
      <c r="J40" s="140"/>
      <c r="K40" s="140"/>
      <c r="L40" s="140"/>
      <c r="M40" s="140"/>
      <c r="N40" s="140"/>
      <c r="O40" s="140"/>
      <c r="P40" s="140"/>
      <c r="Q40" s="148"/>
      <c r="R40" s="140"/>
      <c r="S40" s="149"/>
      <c r="T40" s="153" t="s">
        <v>110</v>
      </c>
      <c r="U40" s="151"/>
      <c r="V40" s="151"/>
      <c r="W40" s="152"/>
      <c r="X40" s="153"/>
      <c r="Y40" s="153"/>
      <c r="Z40" s="153"/>
      <c r="AA40" s="153"/>
      <c r="AB40" s="153"/>
      <c r="AC40" s="153"/>
      <c r="AD40" s="153"/>
      <c r="AE40" s="153"/>
      <c r="AF40" s="153"/>
      <c r="AG40" s="153"/>
      <c r="AH40" s="153"/>
      <c r="AI40" s="153"/>
      <c r="AJ40" s="153"/>
      <c r="AK40" s="153"/>
      <c r="AL40" s="153"/>
      <c r="AM40" s="153"/>
      <c r="AN40" s="153"/>
      <c r="AO40" s="153"/>
      <c r="AP40" s="153"/>
      <c r="AQ40" s="153"/>
      <c r="AR40" s="153"/>
      <c r="AS40" s="153"/>
      <c r="AT40" s="151"/>
      <c r="AU40" s="153"/>
      <c r="AV40" s="153"/>
      <c r="AW40" s="153"/>
      <c r="AX40" s="153"/>
      <c r="AY40" s="153"/>
      <c r="AZ40" s="154"/>
    </row>
    <row r="41" spans="2:52" s="138" customFormat="1" hidden="1" x14ac:dyDescent="0.2">
      <c r="B41" s="139"/>
      <c r="C41" s="139"/>
      <c r="D41" s="139"/>
      <c r="E41" s="139"/>
      <c r="F41" s="139"/>
      <c r="G41" s="139"/>
      <c r="H41" s="140">
        <v>8</v>
      </c>
      <c r="I41" s="140"/>
      <c r="J41" s="140"/>
      <c r="K41" s="140"/>
      <c r="L41" s="140"/>
      <c r="M41" s="140"/>
      <c r="N41" s="140"/>
      <c r="O41" s="140"/>
      <c r="P41" s="140"/>
      <c r="Q41" s="148"/>
      <c r="R41" s="140"/>
      <c r="S41" s="149"/>
      <c r="T41" s="151"/>
      <c r="U41" s="151"/>
      <c r="V41" s="151"/>
      <c r="W41" s="150" t="s">
        <v>111</v>
      </c>
      <c r="X41" s="150"/>
      <c r="Y41" s="150"/>
      <c r="Z41" s="150"/>
      <c r="AA41" s="150"/>
      <c r="AB41" s="150"/>
      <c r="AC41" s="150"/>
      <c r="AD41" s="150"/>
      <c r="AE41" s="150"/>
      <c r="AF41" s="150"/>
      <c r="AG41" s="150"/>
      <c r="AH41" s="150"/>
      <c r="AI41" s="150"/>
      <c r="AJ41" s="150"/>
      <c r="AK41" s="150"/>
      <c r="AL41" s="150"/>
      <c r="AM41" s="150"/>
      <c r="AN41" s="150"/>
      <c r="AO41" s="150"/>
      <c r="AP41" s="150"/>
      <c r="AQ41" s="150"/>
      <c r="AR41" s="150"/>
      <c r="AS41" s="150"/>
      <c r="AT41" s="151"/>
      <c r="AU41" s="153"/>
      <c r="AV41" s="153"/>
      <c r="AW41" s="153"/>
      <c r="AX41" s="153"/>
      <c r="AY41" s="153" t="e">
        <f>AND(Y29&gt;=0.6,Y27/AK27&lt;=1.7)</f>
        <v>#VALUE!</v>
      </c>
      <c r="AZ41" s="154"/>
    </row>
    <row r="42" spans="2:52" s="138" customFormat="1" hidden="1" x14ac:dyDescent="0.2">
      <c r="B42" s="139"/>
      <c r="C42" s="139"/>
      <c r="D42" s="139"/>
      <c r="E42" s="139"/>
      <c r="F42" s="139"/>
      <c r="G42" s="139"/>
      <c r="H42" s="140">
        <v>9</v>
      </c>
      <c r="I42" s="140"/>
      <c r="J42" s="140"/>
      <c r="K42" s="140"/>
      <c r="L42" s="140"/>
      <c r="M42" s="140"/>
      <c r="N42" s="140"/>
      <c r="O42" s="140"/>
      <c r="P42" s="140"/>
      <c r="Q42" s="148"/>
      <c r="R42" s="140"/>
      <c r="S42" s="149"/>
      <c r="T42" s="151"/>
      <c r="U42" s="151"/>
      <c r="V42" s="151"/>
      <c r="W42" s="150" t="s">
        <v>112</v>
      </c>
      <c r="X42" s="150"/>
      <c r="Y42" s="150"/>
      <c r="Z42" s="150"/>
      <c r="AA42" s="150"/>
      <c r="AB42" s="150"/>
      <c r="AC42" s="150"/>
      <c r="AD42" s="150"/>
      <c r="AE42" s="150"/>
      <c r="AF42" s="150"/>
      <c r="AG42" s="150"/>
      <c r="AH42" s="150"/>
      <c r="AI42" s="150"/>
      <c r="AJ42" s="150"/>
      <c r="AK42" s="150"/>
      <c r="AL42" s="150"/>
      <c r="AM42" s="150"/>
      <c r="AN42" s="150"/>
      <c r="AO42" s="150"/>
      <c r="AP42" s="150"/>
      <c r="AQ42" s="150"/>
      <c r="AR42" s="150"/>
      <c r="AS42" s="150"/>
      <c r="AT42" s="151"/>
      <c r="AU42" s="153"/>
      <c r="AV42" s="153"/>
      <c r="AW42" s="153"/>
      <c r="AX42" s="153"/>
      <c r="AY42" s="153" t="e">
        <f>AND(Y29&gt;=0.5,Y27/AK27&lt;=2)</f>
        <v>#VALUE!</v>
      </c>
      <c r="AZ42" s="154"/>
    </row>
    <row r="43" spans="2:52" s="138" customFormat="1" hidden="1" x14ac:dyDescent="0.2">
      <c r="B43" s="139"/>
      <c r="C43" s="139"/>
      <c r="D43" s="139"/>
      <c r="E43" s="139"/>
      <c r="F43" s="139"/>
      <c r="G43" s="139"/>
      <c r="H43" s="140">
        <v>10</v>
      </c>
      <c r="I43" s="140"/>
      <c r="J43" s="140"/>
      <c r="K43" s="140"/>
      <c r="L43" s="140"/>
      <c r="M43" s="140"/>
      <c r="N43" s="140"/>
      <c r="O43" s="140"/>
      <c r="P43" s="140"/>
      <c r="Q43" s="148"/>
      <c r="R43" s="140"/>
      <c r="S43" s="149"/>
      <c r="T43" s="151"/>
      <c r="U43" s="151"/>
      <c r="V43" s="151"/>
      <c r="W43" s="150" t="s">
        <v>109</v>
      </c>
      <c r="X43" s="150"/>
      <c r="Y43" s="150"/>
      <c r="Z43" s="150"/>
      <c r="AA43" s="150"/>
      <c r="AB43" s="150"/>
      <c r="AC43" s="150"/>
      <c r="AD43" s="150"/>
      <c r="AE43" s="150"/>
      <c r="AF43" s="150"/>
      <c r="AG43" s="150"/>
      <c r="AH43" s="150"/>
      <c r="AI43" s="150"/>
      <c r="AJ43" s="150"/>
      <c r="AK43" s="150"/>
      <c r="AL43" s="150"/>
      <c r="AM43" s="150"/>
      <c r="AN43" s="150"/>
      <c r="AO43" s="150"/>
      <c r="AP43" s="150"/>
      <c r="AQ43" s="150"/>
      <c r="AR43" s="150"/>
      <c r="AS43" s="150"/>
      <c r="AT43" s="151"/>
      <c r="AU43" s="153"/>
      <c r="AV43" s="153"/>
      <c r="AW43" s="153"/>
      <c r="AX43" s="153"/>
      <c r="AY43" s="153" t="e">
        <f>Y27/AK27&lt;=2.5</f>
        <v>#VALUE!</v>
      </c>
      <c r="AZ43" s="154"/>
    </row>
    <row r="44" spans="2:52" s="138" customFormat="1" hidden="1" x14ac:dyDescent="0.2">
      <c r="B44" s="139"/>
      <c r="C44" s="139"/>
      <c r="D44" s="139"/>
      <c r="E44" s="139"/>
      <c r="F44" s="139"/>
      <c r="G44" s="139"/>
      <c r="H44" s="140">
        <v>11</v>
      </c>
      <c r="I44" s="140"/>
      <c r="J44" s="140"/>
      <c r="K44" s="140"/>
      <c r="L44" s="140"/>
      <c r="M44" s="140"/>
      <c r="N44" s="140"/>
      <c r="O44" s="140"/>
      <c r="P44" s="140"/>
      <c r="Q44" s="148"/>
      <c r="R44" s="140"/>
      <c r="S44" s="149"/>
      <c r="T44" s="151"/>
      <c r="U44" s="151"/>
      <c r="V44" s="151"/>
      <c r="W44" s="150"/>
      <c r="X44" s="150"/>
      <c r="Y44" s="150"/>
      <c r="Z44" s="150"/>
      <c r="AA44" s="150"/>
      <c r="AB44" s="150"/>
      <c r="AC44" s="150"/>
      <c r="AD44" s="150"/>
      <c r="AE44" s="150"/>
      <c r="AF44" s="150"/>
      <c r="AG44" s="150"/>
      <c r="AH44" s="150"/>
      <c r="AI44" s="150"/>
      <c r="AJ44" s="150"/>
      <c r="AK44" s="150"/>
      <c r="AL44" s="150"/>
      <c r="AM44" s="150"/>
      <c r="AN44" s="150"/>
      <c r="AO44" s="150"/>
      <c r="AP44" s="150"/>
      <c r="AQ44" s="150"/>
      <c r="AR44" s="150"/>
      <c r="AS44" s="150"/>
      <c r="AT44" s="151"/>
      <c r="AU44" s="153"/>
      <c r="AV44" s="153"/>
      <c r="AW44" s="153"/>
      <c r="AX44" s="153"/>
      <c r="AY44" s="153"/>
      <c r="AZ44" s="154"/>
    </row>
    <row r="45" spans="2:52" s="138" customFormat="1" hidden="1" x14ac:dyDescent="0.2">
      <c r="B45" s="139"/>
      <c r="C45" s="139"/>
      <c r="D45" s="139"/>
      <c r="E45" s="139"/>
      <c r="F45" s="139"/>
      <c r="G45" s="139"/>
      <c r="H45" s="140">
        <v>12</v>
      </c>
      <c r="I45" s="140"/>
      <c r="J45" s="140"/>
      <c r="K45" s="140"/>
      <c r="L45" s="140"/>
      <c r="M45" s="140"/>
      <c r="N45" s="140"/>
      <c r="O45" s="140"/>
      <c r="P45" s="140"/>
      <c r="Q45" s="148"/>
      <c r="R45" s="140"/>
      <c r="S45" s="149"/>
      <c r="T45" s="151"/>
      <c r="U45" s="151"/>
      <c r="V45" s="151"/>
      <c r="W45" s="153" t="s">
        <v>113</v>
      </c>
      <c r="X45" s="150"/>
      <c r="Y45" s="150"/>
      <c r="Z45" s="150"/>
      <c r="AA45" s="150"/>
      <c r="AB45" s="150"/>
      <c r="AC45" s="150"/>
      <c r="AD45" s="150"/>
      <c r="AE45" s="150"/>
      <c r="AF45" s="150"/>
      <c r="AG45" s="150"/>
      <c r="AH45" s="150"/>
      <c r="AI45" s="150"/>
      <c r="AJ45" s="150"/>
      <c r="AK45" s="150"/>
      <c r="AL45" s="150"/>
      <c r="AM45" s="150"/>
      <c r="AN45" s="150"/>
      <c r="AO45" s="150"/>
      <c r="AP45" s="150"/>
      <c r="AQ45" s="150"/>
      <c r="AR45" s="150"/>
      <c r="AS45" s="150"/>
      <c r="AT45" s="151"/>
      <c r="AU45" s="153"/>
      <c r="AV45" s="153"/>
      <c r="AW45" s="153"/>
      <c r="AX45" s="153"/>
      <c r="AY45" s="153"/>
      <c r="AZ45" s="154"/>
    </row>
    <row r="46" spans="2:52" s="138" customFormat="1" hidden="1" x14ac:dyDescent="0.2">
      <c r="B46" s="139"/>
      <c r="C46" s="139"/>
      <c r="D46" s="139"/>
      <c r="E46" s="139"/>
      <c r="F46" s="139"/>
      <c r="G46" s="139"/>
      <c r="H46" s="140"/>
      <c r="I46" s="140"/>
      <c r="J46" s="140"/>
      <c r="K46" s="140"/>
      <c r="L46" s="140"/>
      <c r="M46" s="140"/>
      <c r="N46" s="140"/>
      <c r="O46" s="140"/>
      <c r="P46" s="140"/>
      <c r="Q46" s="148"/>
      <c r="R46" s="140"/>
      <c r="S46" s="149"/>
      <c r="T46" s="151"/>
      <c r="U46" s="151"/>
      <c r="V46" s="151"/>
      <c r="W46" s="153" t="s">
        <v>124</v>
      </c>
      <c r="X46" s="150"/>
      <c r="Y46" s="150"/>
      <c r="Z46" s="150"/>
      <c r="AA46" s="150"/>
      <c r="AB46" s="150"/>
      <c r="AC46" s="150"/>
      <c r="AD46" s="150"/>
      <c r="AE46" s="150"/>
      <c r="AF46" s="150"/>
      <c r="AG46" s="150"/>
      <c r="AH46" s="150"/>
      <c r="AI46" s="150"/>
      <c r="AJ46" s="150"/>
      <c r="AK46" s="150"/>
      <c r="AL46" s="150"/>
      <c r="AM46" s="150"/>
      <c r="AN46" s="150"/>
      <c r="AO46" s="150"/>
      <c r="AP46" s="150"/>
      <c r="AQ46" s="150"/>
      <c r="AR46" s="150"/>
      <c r="AS46" s="150"/>
      <c r="AT46" s="151"/>
      <c r="AU46" s="153"/>
      <c r="AV46" s="153"/>
      <c r="AW46" s="153"/>
      <c r="AX46" s="153"/>
      <c r="AY46" s="153"/>
      <c r="AZ46" s="154"/>
    </row>
    <row r="47" spans="2:52" s="138" customFormat="1" hidden="1" x14ac:dyDescent="0.2">
      <c r="B47" s="139"/>
      <c r="C47" s="139"/>
      <c r="D47" s="139"/>
      <c r="E47" s="139"/>
      <c r="H47" s="140"/>
      <c r="I47" s="148"/>
      <c r="J47" s="148"/>
      <c r="K47" s="148"/>
      <c r="L47" s="148"/>
      <c r="M47" s="148"/>
      <c r="N47" s="148"/>
      <c r="O47" s="148"/>
      <c r="P47" s="148"/>
      <c r="Q47" s="148"/>
      <c r="R47" s="148"/>
      <c r="S47" s="155"/>
      <c r="T47" s="152"/>
      <c r="U47" s="152"/>
      <c r="V47" s="152"/>
      <c r="W47" s="150" t="s">
        <v>277</v>
      </c>
      <c r="X47" s="152"/>
      <c r="Y47" s="152"/>
      <c r="Z47" s="2323" t="b">
        <f>AD7</f>
        <v>0</v>
      </c>
      <c r="AA47" s="2323"/>
      <c r="AB47" s="2323"/>
      <c r="AC47" s="152"/>
      <c r="AD47" s="152"/>
      <c r="AE47" s="152"/>
      <c r="AF47" s="152"/>
      <c r="AG47" s="152"/>
      <c r="AH47" s="152"/>
      <c r="AI47" s="151"/>
      <c r="AJ47" s="151"/>
      <c r="AK47" s="151"/>
      <c r="AL47" s="151"/>
      <c r="AM47" s="151"/>
      <c r="AN47" s="152"/>
      <c r="AO47" s="151"/>
      <c r="AP47" s="151"/>
      <c r="AQ47" s="151"/>
      <c r="AR47" s="151"/>
      <c r="AS47" s="151"/>
      <c r="AT47" s="152"/>
      <c r="AU47" s="152"/>
      <c r="AV47" s="152"/>
      <c r="AW47" s="153"/>
      <c r="AX47" s="153"/>
      <c r="AY47" s="153"/>
      <c r="AZ47" s="154"/>
    </row>
    <row r="48" spans="2:52" s="138" customFormat="1" hidden="1" x14ac:dyDescent="0.2">
      <c r="H48" s="148"/>
      <c r="I48" s="148"/>
      <c r="J48" s="148"/>
      <c r="K48" s="148"/>
      <c r="L48" s="148"/>
      <c r="M48" s="148"/>
      <c r="N48" s="148"/>
      <c r="O48" s="148"/>
      <c r="P48" s="148"/>
      <c r="Q48" s="148"/>
      <c r="R48" s="148"/>
      <c r="S48" s="155"/>
      <c r="T48" s="152"/>
      <c r="U48" s="152"/>
      <c r="V48" s="152"/>
      <c r="W48" s="152"/>
      <c r="X48" s="152"/>
      <c r="Y48" s="152"/>
      <c r="Z48" s="152"/>
      <c r="AA48" s="152"/>
      <c r="AB48" s="152"/>
      <c r="AC48" s="152"/>
      <c r="AD48" s="152"/>
      <c r="AE48" s="152"/>
      <c r="AF48" s="152"/>
      <c r="AG48" s="152"/>
      <c r="AH48" s="152"/>
      <c r="AI48" s="152"/>
      <c r="AJ48" s="152"/>
      <c r="AK48" s="152"/>
      <c r="AL48" s="152"/>
      <c r="AM48" s="152"/>
      <c r="AN48" s="152"/>
      <c r="AO48" s="152"/>
      <c r="AP48" s="152"/>
      <c r="AQ48" s="152"/>
      <c r="AR48" s="153"/>
      <c r="AS48" s="153"/>
      <c r="AT48" s="153"/>
      <c r="AU48" s="153"/>
      <c r="AV48" s="153"/>
      <c r="AW48" s="153"/>
      <c r="AX48" s="153"/>
      <c r="AY48" s="153"/>
      <c r="AZ48" s="154"/>
    </row>
    <row r="49" spans="2:52" s="138" customFormat="1" hidden="1" x14ac:dyDescent="0.2">
      <c r="H49" s="148"/>
      <c r="I49" s="148"/>
      <c r="J49" s="148"/>
      <c r="K49" s="148"/>
      <c r="L49" s="148"/>
      <c r="M49" s="148"/>
      <c r="N49" s="148"/>
      <c r="O49" s="148"/>
      <c r="P49" s="148"/>
      <c r="Q49" s="148"/>
      <c r="R49" s="148"/>
      <c r="S49" s="155"/>
      <c r="T49" s="152"/>
      <c r="U49" s="152"/>
      <c r="V49" s="152"/>
      <c r="W49" s="152"/>
      <c r="X49" s="152"/>
      <c r="Y49" s="152"/>
      <c r="Z49" s="152"/>
      <c r="AA49" s="152"/>
      <c r="AB49" s="152"/>
      <c r="AC49" s="152"/>
      <c r="AD49" s="152"/>
      <c r="AE49" s="152"/>
      <c r="AF49" s="152"/>
      <c r="AG49" s="152"/>
      <c r="AH49" s="152"/>
      <c r="AI49" s="152"/>
      <c r="AJ49" s="152"/>
      <c r="AK49" s="152"/>
      <c r="AL49" s="152"/>
      <c r="AM49" s="152"/>
      <c r="AN49" s="152"/>
      <c r="AO49" s="152"/>
      <c r="AP49" s="152"/>
      <c r="AQ49" s="152"/>
      <c r="AR49" s="152"/>
      <c r="AS49" s="152"/>
      <c r="AT49" s="152"/>
      <c r="AU49" s="153"/>
      <c r="AV49" s="153"/>
      <c r="AW49" s="153"/>
      <c r="AX49" s="153"/>
      <c r="AY49" s="153"/>
      <c r="AZ49" s="154"/>
    </row>
    <row r="50" spans="2:52" s="138" customFormat="1" hidden="1" x14ac:dyDescent="0.2">
      <c r="B50" s="139"/>
      <c r="C50" s="139"/>
      <c r="D50" s="139"/>
      <c r="E50" s="139"/>
      <c r="F50" s="139"/>
      <c r="G50" s="139"/>
      <c r="H50" s="140"/>
      <c r="I50" s="140"/>
      <c r="J50" s="140"/>
      <c r="K50" s="140"/>
      <c r="L50" s="140"/>
      <c r="M50" s="140"/>
      <c r="N50" s="140"/>
      <c r="O50" s="140"/>
      <c r="P50" s="140"/>
      <c r="Q50" s="140"/>
      <c r="R50" s="140"/>
      <c r="S50" s="149"/>
      <c r="T50" s="150" t="s">
        <v>277</v>
      </c>
      <c r="U50" s="152"/>
      <c r="V50" s="152"/>
      <c r="W50" s="2323" t="b">
        <f>AD7</f>
        <v>0</v>
      </c>
      <c r="X50" s="2323"/>
      <c r="Y50" s="2323"/>
      <c r="Z50" s="152"/>
      <c r="AA50" s="152"/>
      <c r="AB50" s="152"/>
      <c r="AC50" s="152"/>
      <c r="AD50" s="152"/>
      <c r="AE50" s="152"/>
      <c r="AF50" s="151"/>
      <c r="AG50" s="151"/>
      <c r="AH50" s="151"/>
      <c r="AI50" s="151"/>
      <c r="AJ50" s="151"/>
      <c r="AK50" s="152"/>
      <c r="AL50" s="152"/>
      <c r="AM50" s="151"/>
      <c r="AN50" s="151"/>
      <c r="AO50" s="151"/>
      <c r="AP50" s="151"/>
      <c r="AQ50" s="151"/>
      <c r="AR50" s="151"/>
      <c r="AS50" s="151"/>
      <c r="AT50" s="151"/>
      <c r="AU50" s="153"/>
      <c r="AV50" s="153"/>
      <c r="AW50" s="153"/>
      <c r="AX50" s="153"/>
      <c r="AY50" s="153"/>
      <c r="AZ50" s="154"/>
    </row>
    <row r="51" spans="2:52" s="138" customFormat="1" ht="18" hidden="1" customHeight="1" x14ac:dyDescent="0.2">
      <c r="B51" s="139"/>
      <c r="C51" s="139"/>
      <c r="D51" s="139"/>
      <c r="E51" s="139"/>
      <c r="F51" s="139"/>
      <c r="G51" s="139"/>
      <c r="H51" s="140"/>
      <c r="I51" s="140"/>
      <c r="J51" s="140"/>
      <c r="K51" s="140"/>
      <c r="L51" s="140"/>
      <c r="M51" s="140"/>
      <c r="N51" s="140"/>
      <c r="O51" s="140"/>
      <c r="P51" s="140"/>
      <c r="Q51" s="140"/>
      <c r="R51" s="140"/>
      <c r="S51" s="149"/>
      <c r="T51" s="153" t="s">
        <v>113</v>
      </c>
      <c r="U51" s="150"/>
      <c r="V51" s="150"/>
      <c r="W51" s="150"/>
      <c r="X51" s="150"/>
      <c r="Y51" s="150"/>
      <c r="Z51" s="150"/>
      <c r="AA51" s="150"/>
      <c r="AB51" s="150"/>
      <c r="AC51" s="150"/>
      <c r="AD51" s="150"/>
      <c r="AE51" s="150"/>
      <c r="AF51" s="150"/>
      <c r="AG51" s="150"/>
      <c r="AH51" s="150"/>
      <c r="AI51" s="150"/>
      <c r="AJ51" s="150"/>
      <c r="AK51" s="151"/>
      <c r="AL51" s="151"/>
      <c r="AM51" s="151"/>
      <c r="AN51" s="151"/>
      <c r="AO51" s="151"/>
      <c r="AP51" s="151"/>
      <c r="AQ51" s="151"/>
      <c r="AR51" s="151"/>
      <c r="AS51" s="151"/>
      <c r="AT51" s="151"/>
      <c r="AU51" s="153"/>
      <c r="AV51" s="153"/>
      <c r="AW51" s="153"/>
      <c r="AX51" s="153"/>
      <c r="AY51" s="153"/>
      <c r="AZ51" s="154"/>
    </row>
    <row r="52" spans="2:52" s="138" customFormat="1" hidden="1" x14ac:dyDescent="0.2">
      <c r="B52" s="139"/>
      <c r="C52" s="139"/>
      <c r="D52" s="139"/>
      <c r="E52" s="139"/>
      <c r="F52" s="139"/>
      <c r="G52" s="139"/>
      <c r="H52" s="140"/>
      <c r="I52" s="140"/>
      <c r="J52" s="140"/>
      <c r="K52" s="140"/>
      <c r="L52" s="140"/>
      <c r="M52" s="140"/>
      <c r="N52" s="140"/>
      <c r="O52" s="140"/>
      <c r="P52" s="140"/>
      <c r="Q52" s="140"/>
      <c r="R52" s="140"/>
      <c r="S52" s="149"/>
      <c r="T52" s="153" t="s">
        <v>125</v>
      </c>
      <c r="U52" s="150"/>
      <c r="V52" s="150"/>
      <c r="W52" s="150"/>
      <c r="X52" s="150"/>
      <c r="Y52" s="150"/>
      <c r="Z52" s="150"/>
      <c r="AA52" s="150"/>
      <c r="AB52" s="150"/>
      <c r="AC52" s="150"/>
      <c r="AD52" s="150"/>
      <c r="AE52" s="150"/>
      <c r="AF52" s="150"/>
      <c r="AG52" s="150"/>
      <c r="AH52" s="150"/>
      <c r="AI52" s="150"/>
      <c r="AJ52" s="150"/>
      <c r="AK52" s="151"/>
      <c r="AL52" s="151"/>
      <c r="AM52" s="151"/>
      <c r="AN52" s="151"/>
      <c r="AO52" s="151"/>
      <c r="AP52" s="151"/>
      <c r="AQ52" s="151"/>
      <c r="AR52" s="151"/>
      <c r="AS52" s="151"/>
      <c r="AT52" s="151"/>
      <c r="AU52" s="153"/>
      <c r="AV52" s="153"/>
      <c r="AW52" s="153"/>
      <c r="AX52" s="153"/>
      <c r="AY52" s="153"/>
      <c r="AZ52" s="154"/>
    </row>
    <row r="53" spans="2:52" s="138" customFormat="1" hidden="1" x14ac:dyDescent="0.2">
      <c r="H53" s="148"/>
      <c r="I53" s="148"/>
      <c r="J53" s="148"/>
      <c r="K53" s="148"/>
      <c r="L53" s="148"/>
      <c r="M53" s="148"/>
      <c r="N53" s="148"/>
      <c r="O53" s="148"/>
      <c r="P53" s="148"/>
      <c r="Q53" s="148"/>
      <c r="R53" s="148"/>
      <c r="S53" s="155"/>
      <c r="T53" s="152"/>
      <c r="U53" s="152"/>
      <c r="V53" s="152"/>
      <c r="W53" s="152"/>
      <c r="X53" s="152"/>
      <c r="Y53" s="152"/>
      <c r="Z53" s="152"/>
      <c r="AA53" s="152"/>
      <c r="AB53" s="152"/>
      <c r="AC53" s="152"/>
      <c r="AD53" s="152"/>
      <c r="AE53" s="152"/>
      <c r="AF53" s="152"/>
      <c r="AG53" s="152"/>
      <c r="AH53" s="152"/>
      <c r="AI53" s="152"/>
      <c r="AJ53" s="152"/>
      <c r="AK53" s="152"/>
      <c r="AL53" s="152"/>
      <c r="AM53" s="152"/>
      <c r="AN53" s="152"/>
      <c r="AO53" s="152"/>
      <c r="AP53" s="152"/>
      <c r="AQ53" s="152"/>
      <c r="AR53" s="152"/>
      <c r="AS53" s="152"/>
      <c r="AT53" s="152"/>
      <c r="AU53" s="153"/>
      <c r="AV53" s="153"/>
      <c r="AW53" s="153"/>
      <c r="AX53" s="153"/>
      <c r="AY53" s="153"/>
      <c r="AZ53" s="154"/>
    </row>
    <row r="54" spans="2:52" s="138" customFormat="1" hidden="1" x14ac:dyDescent="0.2">
      <c r="H54" s="148"/>
      <c r="I54" s="148"/>
      <c r="J54" s="148"/>
      <c r="K54" s="148"/>
      <c r="L54" s="148"/>
      <c r="M54" s="148"/>
      <c r="N54" s="148"/>
      <c r="O54" s="148"/>
      <c r="P54" s="148"/>
      <c r="Q54" s="148"/>
      <c r="R54" s="148"/>
      <c r="S54" s="156"/>
      <c r="T54" s="157"/>
      <c r="U54" s="157"/>
      <c r="V54" s="157"/>
      <c r="W54" s="157"/>
      <c r="X54" s="157"/>
      <c r="Y54" s="157"/>
      <c r="Z54" s="157"/>
      <c r="AA54" s="157"/>
      <c r="AB54" s="157"/>
      <c r="AC54" s="157"/>
      <c r="AD54" s="157"/>
      <c r="AE54" s="157"/>
      <c r="AF54" s="157"/>
      <c r="AG54" s="157"/>
      <c r="AH54" s="157"/>
      <c r="AI54" s="157"/>
      <c r="AJ54" s="157"/>
      <c r="AK54" s="157"/>
      <c r="AL54" s="157"/>
      <c r="AM54" s="157"/>
      <c r="AN54" s="157"/>
      <c r="AO54" s="157"/>
      <c r="AP54" s="157"/>
      <c r="AQ54" s="157"/>
      <c r="AR54" s="157"/>
      <c r="AS54" s="157"/>
      <c r="AT54" s="157"/>
      <c r="AU54" s="158"/>
      <c r="AV54" s="158"/>
      <c r="AW54" s="158"/>
      <c r="AX54" s="158"/>
      <c r="AY54" s="158"/>
      <c r="AZ54" s="159"/>
    </row>
    <row r="55" spans="2:52" s="138" customFormat="1" hidden="1" x14ac:dyDescent="0.2">
      <c r="F55" s="148"/>
      <c r="G55" s="148"/>
      <c r="H55" s="148"/>
      <c r="I55" s="148"/>
      <c r="J55" s="148"/>
      <c r="K55" s="148"/>
      <c r="L55" s="148"/>
      <c r="M55" s="148"/>
      <c r="N55" s="148"/>
      <c r="O55" s="148"/>
      <c r="P55" s="148"/>
      <c r="Q55" s="148"/>
      <c r="R55" s="148"/>
      <c r="S55" s="148"/>
      <c r="T55" s="148"/>
      <c r="U55" s="148"/>
      <c r="V55" s="148"/>
      <c r="W55" s="148"/>
      <c r="X55" s="148"/>
      <c r="Y55" s="148"/>
      <c r="Z55" s="148"/>
      <c r="AA55" s="148"/>
      <c r="AB55" s="148"/>
      <c r="AC55" s="148"/>
      <c r="AD55" s="148"/>
      <c r="AE55" s="148"/>
      <c r="AF55" s="148"/>
      <c r="AG55" s="148"/>
      <c r="AH55" s="148"/>
      <c r="AI55" s="148"/>
      <c r="AJ55" s="148"/>
      <c r="AK55" s="148"/>
      <c r="AL55" s="148"/>
      <c r="AM55" s="148"/>
      <c r="AN55" s="148"/>
      <c r="AO55" s="148"/>
      <c r="AP55" s="148"/>
      <c r="AQ55" s="148"/>
      <c r="AR55" s="148"/>
      <c r="AS55" s="148"/>
      <c r="AT55" s="148"/>
    </row>
    <row r="56" spans="2:52" hidden="1" x14ac:dyDescent="0.2">
      <c r="C56" s="20"/>
      <c r="D56" s="20"/>
      <c r="AG56" s="19"/>
      <c r="AH56" s="19"/>
      <c r="AI56" s="19"/>
      <c r="AJ56" s="19"/>
      <c r="AO56" s="19"/>
      <c r="AP56" s="19"/>
      <c r="AQ56" s="19"/>
      <c r="AR56" s="19"/>
      <c r="AS56" s="19"/>
      <c r="AT56" s="19"/>
    </row>
    <row r="57" spans="2:52" hidden="1" x14ac:dyDescent="0.2">
      <c r="C57" s="20"/>
      <c r="D57" s="20"/>
      <c r="AG57" s="19"/>
      <c r="AH57" s="19"/>
      <c r="AI57" s="19"/>
      <c r="AJ57" s="19"/>
      <c r="AO57" s="19"/>
      <c r="AP57" s="19"/>
      <c r="AQ57" s="19"/>
      <c r="AR57" s="19"/>
      <c r="AS57" s="19"/>
      <c r="AT57" s="19"/>
    </row>
    <row r="58" spans="2:52" x14ac:dyDescent="0.2">
      <c r="AG58" s="19"/>
      <c r="AH58" s="19"/>
      <c r="AI58" s="19"/>
      <c r="AJ58" s="19"/>
    </row>
    <row r="59" spans="2:52" x14ac:dyDescent="0.2">
      <c r="AG59" s="19"/>
      <c r="AH59" s="19"/>
      <c r="AI59" s="19"/>
      <c r="AJ59" s="19"/>
    </row>
    <row r="60" spans="2:52" x14ac:dyDescent="0.2">
      <c r="AG60" s="19"/>
      <c r="AH60" s="19"/>
      <c r="AI60" s="19"/>
      <c r="AJ60" s="19"/>
    </row>
    <row r="61" spans="2:52" x14ac:dyDescent="0.2">
      <c r="AG61" s="19"/>
      <c r="AH61" s="19"/>
      <c r="AI61" s="19"/>
      <c r="AJ61" s="19"/>
    </row>
    <row r="62" spans="2:52" x14ac:dyDescent="0.2">
      <c r="AG62" s="19"/>
      <c r="AH62" s="19"/>
      <c r="AI62" s="19"/>
      <c r="AJ62" s="19"/>
    </row>
    <row r="63" spans="2:52" x14ac:dyDescent="0.2">
      <c r="AG63" s="19"/>
      <c r="AH63" s="19"/>
      <c r="AI63" s="19"/>
      <c r="AJ63" s="19"/>
    </row>
    <row r="64" spans="2:52" x14ac:dyDescent="0.2">
      <c r="AG64" s="19"/>
      <c r="AH64" s="19"/>
      <c r="AI64" s="19"/>
      <c r="AJ64" s="19"/>
    </row>
    <row r="65" spans="33:36" x14ac:dyDescent="0.2">
      <c r="AG65" s="19"/>
      <c r="AH65" s="19"/>
      <c r="AI65" s="19"/>
      <c r="AJ65" s="19"/>
    </row>
    <row r="66" spans="33:36" x14ac:dyDescent="0.2">
      <c r="AG66" s="19"/>
      <c r="AH66" s="19"/>
    </row>
    <row r="67" spans="33:36" x14ac:dyDescent="0.2">
      <c r="AG67" s="19"/>
      <c r="AH67" s="19"/>
    </row>
    <row r="68" spans="33:36" x14ac:dyDescent="0.2">
      <c r="AG68" s="19"/>
      <c r="AH68" s="19"/>
    </row>
    <row r="69" spans="33:36" x14ac:dyDescent="0.2">
      <c r="AG69" s="19"/>
      <c r="AH69" s="19"/>
    </row>
    <row r="70" spans="33:36" x14ac:dyDescent="0.2">
      <c r="AG70" s="19"/>
      <c r="AH70" s="19"/>
    </row>
    <row r="71" spans="33:36" x14ac:dyDescent="0.2">
      <c r="AG71" s="19"/>
      <c r="AH71" s="19"/>
    </row>
    <row r="72" spans="33:36" x14ac:dyDescent="0.2">
      <c r="AG72" s="19"/>
      <c r="AH72" s="19"/>
    </row>
  </sheetData>
  <sheetProtection password="CC43" sheet="1" objects="1" scenarios="1"/>
  <customSheetViews>
    <customSheetView guid="{E5B59279-AC02-449B-9B6C-AEEA7F9D3D1D}" scale="60" showPageBreaks="1" showGridLines="0" printArea="1" view="pageBreakPreview">
      <pageMargins left="0.39370078740157483" right="0.39370078740157483" top="0.62992125984251968" bottom="0.19685039370078741" header="0.31496062992125984" footer="0.31496062992125984"/>
      <printOptions horizontalCentered="1"/>
      <headerFooter alignWithMargins="0"/>
    </customSheetView>
  </customSheetViews>
  <mergeCells count="209">
    <mergeCell ref="F5:H5"/>
    <mergeCell ref="AD7:AS7"/>
    <mergeCell ref="C7:K7"/>
    <mergeCell ref="AB7:AC7"/>
    <mergeCell ref="O7:X7"/>
    <mergeCell ref="Q5:R5"/>
    <mergeCell ref="AC5:AS5"/>
    <mergeCell ref="AA5:AB5"/>
    <mergeCell ref="U5:V5"/>
    <mergeCell ref="Y5:Z5"/>
    <mergeCell ref="W5:X5"/>
    <mergeCell ref="L7:N7"/>
    <mergeCell ref="Y7:AA7"/>
    <mergeCell ref="AQ16:AR16"/>
    <mergeCell ref="O5:P5"/>
    <mergeCell ref="I5:J5"/>
    <mergeCell ref="K5:L5"/>
    <mergeCell ref="M5:N5"/>
    <mergeCell ref="AD11:AE11"/>
    <mergeCell ref="AD12:AE12"/>
    <mergeCell ref="AD13:AE13"/>
    <mergeCell ref="AG11:AH11"/>
    <mergeCell ref="AG12:AH12"/>
    <mergeCell ref="AA12:AB12"/>
    <mergeCell ref="I15:J15"/>
    <mergeCell ref="X13:Y13"/>
    <mergeCell ref="U13:V13"/>
    <mergeCell ref="U11:V11"/>
    <mergeCell ref="X11:Y11"/>
    <mergeCell ref="R15:S15"/>
    <mergeCell ref="R14:S14"/>
    <mergeCell ref="AM10:AO10"/>
    <mergeCell ref="L14:M14"/>
    <mergeCell ref="R16:S16"/>
    <mergeCell ref="O10:Q10"/>
    <mergeCell ref="O8:Q8"/>
    <mergeCell ref="R8:T8"/>
    <mergeCell ref="AC28:AJ28"/>
    <mergeCell ref="AK28:AN28"/>
    <mergeCell ref="AP28:AS28"/>
    <mergeCell ref="AJ17:AK17"/>
    <mergeCell ref="AJ16:AK16"/>
    <mergeCell ref="AD19:AE19"/>
    <mergeCell ref="AM11:AN11"/>
    <mergeCell ref="AM16:AN16"/>
    <mergeCell ref="AM15:AN15"/>
    <mergeCell ref="AJ15:AK15"/>
    <mergeCell ref="AD15:AE15"/>
    <mergeCell ref="AG19:AH19"/>
    <mergeCell ref="AG18:AH18"/>
    <mergeCell ref="AJ14:AK14"/>
    <mergeCell ref="AJ18:AK18"/>
    <mergeCell ref="AG17:AH17"/>
    <mergeCell ref="AG23:AH23"/>
    <mergeCell ref="AQ14:AR14"/>
    <mergeCell ref="AQ15:AR15"/>
    <mergeCell ref="AQ17:AR17"/>
    <mergeCell ref="AQ13:AR13"/>
    <mergeCell ref="AM19:AN19"/>
    <mergeCell ref="AG20:AH20"/>
    <mergeCell ref="AM18:AN18"/>
    <mergeCell ref="O20:P20"/>
    <mergeCell ref="AA13:AB13"/>
    <mergeCell ref="L12:M12"/>
    <mergeCell ref="AC29:AJ29"/>
    <mergeCell ref="X14:Y14"/>
    <mergeCell ref="X20:Y20"/>
    <mergeCell ref="AA15:AB15"/>
    <mergeCell ref="AA16:AB16"/>
    <mergeCell ref="X15:Y15"/>
    <mergeCell ref="AA18:AB18"/>
    <mergeCell ref="AD18:AE18"/>
    <mergeCell ref="AD16:AE16"/>
    <mergeCell ref="AA20:AB20"/>
    <mergeCell ref="X12:Y12"/>
    <mergeCell ref="AJ13:AK13"/>
    <mergeCell ref="U17:V17"/>
    <mergeCell ref="AD17:AE17"/>
    <mergeCell ref="AA17:AB17"/>
    <mergeCell ref="AG16:AH16"/>
    <mergeCell ref="AD14:AE14"/>
    <mergeCell ref="U14:V14"/>
    <mergeCell ref="U15:V15"/>
    <mergeCell ref="AA14:AB14"/>
    <mergeCell ref="X16:Y16"/>
    <mergeCell ref="F16:G16"/>
    <mergeCell ref="L19:M19"/>
    <mergeCell ref="O18:P18"/>
    <mergeCell ref="O17:P17"/>
    <mergeCell ref="L13:M13"/>
    <mergeCell ref="B12:E12"/>
    <mergeCell ref="B13:E13"/>
    <mergeCell ref="I13:J13"/>
    <mergeCell ref="I16:J16"/>
    <mergeCell ref="F12:G12"/>
    <mergeCell ref="B14:E14"/>
    <mergeCell ref="F15:G15"/>
    <mergeCell ref="F13:G13"/>
    <mergeCell ref="I12:J12"/>
    <mergeCell ref="I14:J14"/>
    <mergeCell ref="O16:P16"/>
    <mergeCell ref="O19:P19"/>
    <mergeCell ref="R17:S17"/>
    <mergeCell ref="U18:V18"/>
    <mergeCell ref="X18:Y18"/>
    <mergeCell ref="B10:E10"/>
    <mergeCell ref="B11:E11"/>
    <mergeCell ref="C8:K8"/>
    <mergeCell ref="I10:K10"/>
    <mergeCell ref="I11:J11"/>
    <mergeCell ref="F10:H10"/>
    <mergeCell ref="F11:G11"/>
    <mergeCell ref="B15:E15"/>
    <mergeCell ref="L8:N8"/>
    <mergeCell ref="O12:P12"/>
    <mergeCell ref="L10:N10"/>
    <mergeCell ref="L11:M11"/>
    <mergeCell ref="R12:S12"/>
    <mergeCell ref="U12:V12"/>
    <mergeCell ref="Y8:AC8"/>
    <mergeCell ref="F14:G14"/>
    <mergeCell ref="O14:P14"/>
    <mergeCell ref="O15:P15"/>
    <mergeCell ref="L15:M15"/>
    <mergeCell ref="R11:S11"/>
    <mergeCell ref="O13:P13"/>
    <mergeCell ref="AQ18:AR18"/>
    <mergeCell ref="R19:S19"/>
    <mergeCell ref="U19:V19"/>
    <mergeCell ref="AQ19:AR19"/>
    <mergeCell ref="X17:Y17"/>
    <mergeCell ref="U16:V16"/>
    <mergeCell ref="B20:E20"/>
    <mergeCell ref="B16:E16"/>
    <mergeCell ref="B17:E17"/>
    <mergeCell ref="B19:E19"/>
    <mergeCell ref="B18:E18"/>
    <mergeCell ref="F18:G18"/>
    <mergeCell ref="F17:G17"/>
    <mergeCell ref="L20:M20"/>
    <mergeCell ref="L16:M16"/>
    <mergeCell ref="I17:J17"/>
    <mergeCell ref="I18:J18"/>
    <mergeCell ref="L18:M18"/>
    <mergeCell ref="F20:G20"/>
    <mergeCell ref="I20:J20"/>
    <mergeCell ref="F19:G19"/>
    <mergeCell ref="I19:J19"/>
    <mergeCell ref="L17:M17"/>
    <mergeCell ref="R18:S18"/>
    <mergeCell ref="U8:X8"/>
    <mergeCell ref="AJ10:AL10"/>
    <mergeCell ref="AG10:AI10"/>
    <mergeCell ref="X10:Z10"/>
    <mergeCell ref="R10:T10"/>
    <mergeCell ref="U10:W10"/>
    <mergeCell ref="AD8:AH8"/>
    <mergeCell ref="AA10:AC10"/>
    <mergeCell ref="AD10:AF10"/>
    <mergeCell ref="AJ11:AK11"/>
    <mergeCell ref="AG14:AH14"/>
    <mergeCell ref="AG15:AH15"/>
    <mergeCell ref="Y9:AS9"/>
    <mergeCell ref="AA11:AB11"/>
    <mergeCell ref="R13:S13"/>
    <mergeCell ref="O11:P11"/>
    <mergeCell ref="AQ10:AS10"/>
    <mergeCell ref="AQ11:AR11"/>
    <mergeCell ref="AJ12:AK12"/>
    <mergeCell ref="AQ12:AR12"/>
    <mergeCell ref="AM17:AN17"/>
    <mergeCell ref="AM12:AN12"/>
    <mergeCell ref="AM13:AN13"/>
    <mergeCell ref="AM14:AN14"/>
    <mergeCell ref="Y27:AB27"/>
    <mergeCell ref="AK27:AN27"/>
    <mergeCell ref="AD20:AE20"/>
    <mergeCell ref="AK26:AN26"/>
    <mergeCell ref="AC26:AJ26"/>
    <mergeCell ref="AG24:AH24"/>
    <mergeCell ref="AA19:AB19"/>
    <mergeCell ref="AJ20:AK20"/>
    <mergeCell ref="X19:Y19"/>
    <mergeCell ref="AJ19:AK19"/>
    <mergeCell ref="AG13:AH13"/>
    <mergeCell ref="Z47:AB47"/>
    <mergeCell ref="P30:X30"/>
    <mergeCell ref="Y28:AB28"/>
    <mergeCell ref="U20:V20"/>
    <mergeCell ref="R20:S20"/>
    <mergeCell ref="AK29:AN29"/>
    <mergeCell ref="AC27:AJ27"/>
    <mergeCell ref="AP37:AR37"/>
    <mergeCell ref="W50:Y50"/>
    <mergeCell ref="Y30:AB30"/>
    <mergeCell ref="P29:X29"/>
    <mergeCell ref="P26:X26"/>
    <mergeCell ref="P27:X27"/>
    <mergeCell ref="P28:X28"/>
    <mergeCell ref="AC30:AJ30"/>
    <mergeCell ref="Y26:AB26"/>
    <mergeCell ref="Y29:AB29"/>
    <mergeCell ref="AK30:AN30"/>
    <mergeCell ref="AP35:AR35"/>
    <mergeCell ref="AP36:AR36"/>
    <mergeCell ref="AM20:AN20"/>
    <mergeCell ref="AP23:AQ23"/>
    <mergeCell ref="AP24:AQ24"/>
    <mergeCell ref="AQ20:AR20"/>
  </mergeCells>
  <phoneticPr fontId="5"/>
  <printOptions horizontalCentered="1"/>
  <pageMargins left="0.39370078740157483" right="0.39370078740157483" top="0.62992125984251968" bottom="0.19685039370078741" header="0.31496062992125984" footer="0.31496062992125984"/>
  <pageSetup paperSize="9" scale="52"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34147" r:id="rId4" name="Check Box 3">
              <controlPr locked="0" defaultSize="0" autoFill="0" autoLine="0" autoPict="0" altText="障害者支援施設の昼間実施サービスとして行う生活介護_x000a_の場合は左の□にチェックを入れてください。">
                <anchor moveWithCells="1">
                  <from>
                    <xdr:col>29</xdr:col>
                    <xdr:colOff>30480</xdr:colOff>
                    <xdr:row>6</xdr:row>
                    <xdr:rowOff>30480</xdr:rowOff>
                  </from>
                  <to>
                    <xdr:col>44</xdr:col>
                    <xdr:colOff>373380</xdr:colOff>
                    <xdr:row>6</xdr:row>
                    <xdr:rowOff>350520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3">
    <pageSetUpPr fitToPage="1"/>
  </sheetPr>
  <dimension ref="A1:BA39"/>
  <sheetViews>
    <sheetView showGridLines="0" view="pageBreakPreview" zoomScale="80" zoomScaleNormal="80" zoomScaleSheetLayoutView="80" workbookViewId="0">
      <selection activeCell="C6" sqref="C6:K6"/>
    </sheetView>
  </sheetViews>
  <sheetFormatPr defaultColWidth="9" defaultRowHeight="13.2" x14ac:dyDescent="0.2"/>
  <cols>
    <col min="1" max="1" width="1.77734375" style="20" customWidth="1"/>
    <col min="2" max="2" width="19.21875" style="20" customWidth="1"/>
    <col min="3" max="3" width="2.77734375" style="19" customWidth="1"/>
    <col min="4" max="4" width="3.21875" style="19" customWidth="1"/>
    <col min="5" max="5" width="4.21875" style="19" customWidth="1"/>
    <col min="6" max="7" width="3.109375" style="19" customWidth="1"/>
    <col min="8" max="8" width="6.33203125" style="19" customWidth="1"/>
    <col min="9" max="10" width="3.109375" style="19" customWidth="1"/>
    <col min="11" max="11" width="4.6640625" style="19" customWidth="1"/>
    <col min="12" max="13" width="3.109375" style="19" customWidth="1"/>
    <col min="14" max="14" width="4.6640625" style="19" customWidth="1"/>
    <col min="15" max="16" width="3.109375" style="19" customWidth="1"/>
    <col min="17" max="17" width="4.6640625" style="19" customWidth="1"/>
    <col min="18" max="19" width="3.109375" style="19" customWidth="1"/>
    <col min="20" max="20" width="4.6640625" style="19" customWidth="1"/>
    <col min="21" max="22" width="3.109375" style="19" customWidth="1"/>
    <col min="23" max="23" width="4.6640625" style="19" customWidth="1"/>
    <col min="24" max="25" width="3.109375" style="19" customWidth="1"/>
    <col min="26" max="26" width="4.6640625" style="19" customWidth="1"/>
    <col min="27" max="28" width="3.109375" style="19" customWidth="1"/>
    <col min="29" max="29" width="4.6640625" style="19" customWidth="1"/>
    <col min="30" max="31" width="3.109375" style="19" customWidth="1"/>
    <col min="32" max="32" width="4.6640625" style="19" customWidth="1"/>
    <col min="33" max="34" width="3.109375" style="20" customWidth="1"/>
    <col min="35" max="35" width="4.6640625" style="20" customWidth="1"/>
    <col min="36" max="37" width="3.109375" style="20" customWidth="1"/>
    <col min="38" max="38" width="4.77734375" style="20" customWidth="1"/>
    <col min="39" max="40" width="3.109375" style="20" customWidth="1"/>
    <col min="41" max="42" width="4.6640625" style="20" customWidth="1"/>
    <col min="43" max="43" width="4.109375" style="20" customWidth="1"/>
    <col min="44" max="44" width="3.109375" style="20" customWidth="1"/>
    <col min="45" max="45" width="7.33203125" style="20" customWidth="1"/>
    <col min="46" max="46" width="4" style="20" customWidth="1"/>
    <col min="47" max="16384" width="9" style="20"/>
  </cols>
  <sheetData>
    <row r="1" spans="1:53" s="457" customFormat="1" ht="22.5" customHeight="1" x14ac:dyDescent="0.2">
      <c r="A1" s="450" t="s">
        <v>578</v>
      </c>
      <c r="B1" s="451"/>
      <c r="C1" s="2488"/>
      <c r="D1" s="2488"/>
      <c r="E1" s="2488"/>
      <c r="F1" s="452"/>
      <c r="G1" s="453" t="s">
        <v>126</v>
      </c>
      <c r="H1" s="453"/>
      <c r="I1" s="453"/>
      <c r="J1" s="453"/>
      <c r="K1" s="453"/>
      <c r="L1" s="453"/>
      <c r="M1" s="453"/>
      <c r="N1" s="453"/>
      <c r="O1" s="453"/>
      <c r="P1" s="453"/>
      <c r="Q1" s="453"/>
      <c r="R1" s="453"/>
      <c r="S1" s="453"/>
      <c r="T1" s="453"/>
      <c r="U1" s="453"/>
      <c r="V1" s="453"/>
      <c r="W1" s="453"/>
      <c r="X1" s="453"/>
      <c r="Y1" s="453"/>
      <c r="Z1" s="453"/>
      <c r="AA1" s="453"/>
      <c r="AB1" s="453"/>
      <c r="AC1" s="453"/>
      <c r="AD1" s="452"/>
      <c r="AE1" s="452"/>
      <c r="AF1" s="452"/>
      <c r="AG1" s="452"/>
      <c r="AH1" s="452"/>
      <c r="AI1" s="452"/>
      <c r="AJ1" s="452"/>
      <c r="AK1" s="452"/>
      <c r="AL1" s="454"/>
      <c r="AM1" s="454"/>
      <c r="AN1" s="454"/>
      <c r="AO1" s="454"/>
      <c r="AP1" s="455"/>
      <c r="AQ1" s="454"/>
      <c r="AR1" s="454"/>
      <c r="AS1" s="456"/>
      <c r="AT1" s="454"/>
    </row>
    <row r="2" spans="1:53" s="457" customFormat="1" ht="22.5" customHeight="1" x14ac:dyDescent="0.2">
      <c r="A2" s="450"/>
      <c r="B2" s="451"/>
      <c r="C2" s="452"/>
      <c r="D2" s="452"/>
      <c r="E2" s="452"/>
      <c r="F2" s="452"/>
      <c r="G2" s="453"/>
      <c r="H2" s="453"/>
      <c r="I2" s="453"/>
      <c r="J2" s="453"/>
      <c r="K2" s="453"/>
      <c r="L2" s="453"/>
      <c r="M2" s="453"/>
      <c r="N2" s="453"/>
      <c r="O2" s="453"/>
      <c r="P2" s="453"/>
      <c r="Q2" s="453"/>
      <c r="R2" s="453"/>
      <c r="S2" s="453"/>
      <c r="T2" s="453"/>
      <c r="U2" s="453"/>
      <c r="V2" s="453"/>
      <c r="W2" s="453"/>
      <c r="X2" s="453"/>
      <c r="Y2" s="453"/>
      <c r="Z2" s="453"/>
      <c r="AA2" s="453"/>
      <c r="AB2" s="453"/>
      <c r="AC2" s="453"/>
      <c r="AD2" s="452"/>
      <c r="AE2" s="452"/>
      <c r="AF2" s="452"/>
      <c r="AG2" s="452"/>
      <c r="AH2" s="452"/>
      <c r="AI2" s="452"/>
      <c r="AJ2" s="452"/>
      <c r="AK2" s="452"/>
      <c r="AL2" s="454"/>
      <c r="AM2" s="454"/>
      <c r="AN2" s="454"/>
      <c r="AO2" s="454"/>
      <c r="AP2" s="455"/>
      <c r="AQ2" s="454"/>
      <c r="AR2" s="454"/>
      <c r="AS2" s="456"/>
      <c r="AT2" s="454"/>
    </row>
    <row r="3" spans="1:53" s="457" customFormat="1" ht="12" customHeight="1" thickBot="1" x14ac:dyDescent="0.25">
      <c r="B3" s="451"/>
      <c r="C3" s="452"/>
      <c r="D3" s="452"/>
      <c r="E3" s="452"/>
      <c r="F3" s="452"/>
      <c r="G3" s="458"/>
      <c r="H3" s="452"/>
      <c r="J3" s="452"/>
      <c r="K3" s="452"/>
      <c r="L3" s="452"/>
      <c r="M3" s="452"/>
      <c r="N3" s="452"/>
      <c r="O3" s="452"/>
      <c r="P3" s="452"/>
      <c r="Q3" s="452"/>
      <c r="R3" s="452"/>
      <c r="S3" s="452"/>
      <c r="T3" s="452"/>
      <c r="U3" s="452"/>
      <c r="V3" s="452"/>
      <c r="W3" s="452"/>
      <c r="X3" s="452"/>
      <c r="Y3" s="452"/>
      <c r="Z3" s="452"/>
      <c r="AA3" s="452"/>
      <c r="AB3" s="452"/>
      <c r="AC3" s="452"/>
      <c r="AD3" s="452"/>
      <c r="AE3" s="452"/>
      <c r="AF3" s="452"/>
      <c r="AG3" s="452"/>
      <c r="AH3" s="452"/>
      <c r="AI3" s="452"/>
      <c r="AJ3" s="452"/>
      <c r="AK3" s="452"/>
      <c r="AL3" s="454"/>
      <c r="AM3" s="454"/>
      <c r="AN3" s="454"/>
      <c r="AO3" s="454"/>
      <c r="AP3" s="454"/>
      <c r="AQ3" s="454"/>
      <c r="AR3" s="454"/>
      <c r="AS3" s="459"/>
      <c r="AT3" s="454"/>
    </row>
    <row r="4" spans="1:53" ht="31.5" customHeight="1" thickBot="1" x14ac:dyDescent="0.25">
      <c r="B4" s="798" t="s">
        <v>829</v>
      </c>
      <c r="C4" s="2469"/>
      <c r="D4" s="2489"/>
      <c r="E4" s="2318" t="s">
        <v>397</v>
      </c>
      <c r="F4" s="2319"/>
      <c r="G4" s="2469"/>
      <c r="H4" s="2470"/>
      <c r="I4" s="2318" t="s">
        <v>398</v>
      </c>
      <c r="J4" s="2319"/>
      <c r="K4" s="2301" t="s">
        <v>856</v>
      </c>
      <c r="L4" s="2301"/>
      <c r="M4" s="2301" t="s">
        <v>829</v>
      </c>
      <c r="N4" s="2490"/>
      <c r="O4" s="2469"/>
      <c r="P4" s="2489"/>
      <c r="Q4" s="2322" t="s">
        <v>397</v>
      </c>
      <c r="R4" s="2301"/>
      <c r="S4" s="2469"/>
      <c r="T4" s="2470"/>
      <c r="U4" s="2322" t="s">
        <v>398</v>
      </c>
      <c r="V4" s="2301"/>
      <c r="W4" s="20"/>
      <c r="X4" s="20"/>
      <c r="Y4" s="20"/>
      <c r="Z4" s="20"/>
      <c r="AA4" s="20"/>
      <c r="AB4" s="20"/>
      <c r="AC4" s="20"/>
      <c r="AD4" s="20"/>
      <c r="AE4" s="20"/>
      <c r="AF4" s="20"/>
    </row>
    <row r="5" spans="1:53" ht="20.25" customHeight="1" thickBot="1" x14ac:dyDescent="0.25">
      <c r="AE5" s="71" t="s">
        <v>69</v>
      </c>
      <c r="AF5" s="72"/>
      <c r="AG5" s="774"/>
      <c r="AH5" s="774"/>
      <c r="AI5" s="774"/>
      <c r="AJ5" s="774"/>
      <c r="AK5" s="774"/>
      <c r="AL5" s="774"/>
    </row>
    <row r="6" spans="1:53" ht="31.5" customHeight="1" thickBot="1" x14ac:dyDescent="0.25">
      <c r="B6" s="38" t="s">
        <v>70</v>
      </c>
      <c r="C6" s="2307"/>
      <c r="D6" s="2308"/>
      <c r="E6" s="2308"/>
      <c r="F6" s="2308"/>
      <c r="G6" s="2308"/>
      <c r="H6" s="2308"/>
      <c r="I6" s="2308"/>
      <c r="J6" s="2308"/>
      <c r="K6" s="2309"/>
      <c r="L6" s="2390" t="s">
        <v>71</v>
      </c>
      <c r="M6" s="2391"/>
      <c r="N6" s="2392"/>
      <c r="O6" s="2471"/>
      <c r="P6" s="2472"/>
      <c r="Q6" s="2472"/>
      <c r="R6" s="2472"/>
      <c r="S6" s="2472"/>
      <c r="T6" s="2472"/>
      <c r="U6" s="2472"/>
      <c r="V6" s="2472"/>
      <c r="W6" s="2472"/>
      <c r="X6" s="2473"/>
      <c r="Y6" s="2372" t="s">
        <v>127</v>
      </c>
      <c r="Z6" s="2373"/>
      <c r="AA6" s="2373"/>
      <c r="AB6" s="2373">
        <v>5</v>
      </c>
      <c r="AC6" s="2374"/>
      <c r="AD6" s="2474">
        <v>1</v>
      </c>
      <c r="AE6" s="2475"/>
      <c r="AF6" s="2475"/>
      <c r="AG6" s="2475"/>
      <c r="AH6" s="2475"/>
      <c r="AI6" s="2475"/>
      <c r="AJ6" s="2475"/>
      <c r="AK6" s="2475"/>
      <c r="AL6" s="2476"/>
      <c r="AM6" s="73"/>
      <c r="AN6" s="73"/>
      <c r="AO6" s="73"/>
      <c r="AP6" s="73"/>
      <c r="AR6" s="73"/>
      <c r="AS6" s="73"/>
    </row>
    <row r="7" spans="1:53" ht="43.5" customHeight="1" thickBot="1" x14ac:dyDescent="0.25">
      <c r="B7" s="38" t="s">
        <v>287</v>
      </c>
      <c r="C7" s="2477"/>
      <c r="D7" s="2478"/>
      <c r="E7" s="2478"/>
      <c r="F7" s="2478"/>
      <c r="G7" s="2478"/>
      <c r="H7" s="2478"/>
      <c r="I7" s="2478"/>
      <c r="J7" s="2478"/>
      <c r="K7" s="2479"/>
      <c r="L7" s="2369" t="s">
        <v>286</v>
      </c>
      <c r="M7" s="2370"/>
      <c r="N7" s="2371"/>
      <c r="O7" s="2480"/>
      <c r="P7" s="2481"/>
      <c r="Q7" s="2482"/>
      <c r="R7" s="2384" t="s">
        <v>73</v>
      </c>
      <c r="S7" s="2385"/>
      <c r="T7" s="2386"/>
      <c r="U7" s="2480"/>
      <c r="V7" s="2481"/>
      <c r="W7" s="2481"/>
      <c r="X7" s="2482"/>
      <c r="Y7" s="2372" t="s">
        <v>128</v>
      </c>
      <c r="Z7" s="2373"/>
      <c r="AA7" s="2373"/>
      <c r="AB7" s="2373"/>
      <c r="AC7" s="2374">
        <v>2</v>
      </c>
      <c r="AD7" s="2483"/>
      <c r="AE7" s="2484"/>
      <c r="AF7" s="2484"/>
      <c r="AG7" s="2484"/>
      <c r="AH7" s="2484"/>
      <c r="AI7" s="2485" t="s">
        <v>129</v>
      </c>
      <c r="AJ7" s="2486"/>
      <c r="AK7" s="2486"/>
      <c r="AL7" s="2487"/>
      <c r="AM7" s="2465"/>
      <c r="AN7" s="2466"/>
      <c r="AO7" s="2467"/>
      <c r="AP7" s="74"/>
      <c r="AQ7" s="74"/>
      <c r="AR7" s="74"/>
      <c r="AS7" s="74"/>
    </row>
    <row r="8" spans="1:53" ht="41.25" customHeight="1" thickBot="1" x14ac:dyDescent="0.25">
      <c r="Y8" s="2468" t="str">
        <f>IF(AD6=4,"※　就労移行支援の場合、この常勤換算に就労支援員の数を含めず、右欄に記入してください","")</f>
        <v/>
      </c>
      <c r="Z8" s="2468"/>
      <c r="AA8" s="2468"/>
      <c r="AB8" s="2468"/>
      <c r="AC8" s="2468"/>
      <c r="AD8" s="2468"/>
      <c r="AE8" s="2468"/>
      <c r="AF8" s="2468"/>
      <c r="AG8" s="2468"/>
      <c r="AH8" s="2468"/>
      <c r="AI8" s="2468"/>
      <c r="AJ8" s="2468"/>
      <c r="AK8" s="2468"/>
      <c r="AL8" s="2468"/>
      <c r="AM8" s="2468"/>
      <c r="AN8" s="2468"/>
      <c r="AO8" s="2468"/>
      <c r="AP8" s="2468"/>
      <c r="AQ8" s="2468"/>
      <c r="AR8" s="2468"/>
      <c r="AS8" s="2468"/>
      <c r="AT8" s="40"/>
      <c r="AU8" s="40"/>
      <c r="AV8" s="40"/>
    </row>
    <row r="9" spans="1:53" ht="25.5" customHeight="1" thickBot="1" x14ac:dyDescent="0.25">
      <c r="B9" s="2290" t="s">
        <v>76</v>
      </c>
      <c r="C9" s="2291"/>
      <c r="D9" s="2291"/>
      <c r="E9" s="2292"/>
      <c r="F9" s="2281" t="s">
        <v>77</v>
      </c>
      <c r="G9" s="2282"/>
      <c r="H9" s="2283"/>
      <c r="I9" s="2281" t="s">
        <v>78</v>
      </c>
      <c r="J9" s="2282"/>
      <c r="K9" s="2283"/>
      <c r="L9" s="2280" t="s">
        <v>79</v>
      </c>
      <c r="M9" s="2276"/>
      <c r="N9" s="2277"/>
      <c r="O9" s="2280" t="s">
        <v>80</v>
      </c>
      <c r="P9" s="2276"/>
      <c r="Q9" s="2277"/>
      <c r="R9" s="2278" t="s">
        <v>247</v>
      </c>
      <c r="S9" s="2276"/>
      <c r="T9" s="2279"/>
      <c r="U9" s="2280" t="s">
        <v>248</v>
      </c>
      <c r="V9" s="2276"/>
      <c r="W9" s="2277"/>
      <c r="X9" s="2281" t="s">
        <v>81</v>
      </c>
      <c r="Y9" s="2282"/>
      <c r="Z9" s="2283"/>
      <c r="AA9" s="2281" t="s">
        <v>82</v>
      </c>
      <c r="AB9" s="2282"/>
      <c r="AC9" s="2283"/>
      <c r="AD9" s="2280" t="s">
        <v>83</v>
      </c>
      <c r="AE9" s="2276"/>
      <c r="AF9" s="2279"/>
      <c r="AG9" s="2275" t="s">
        <v>84</v>
      </c>
      <c r="AH9" s="2276"/>
      <c r="AI9" s="2277"/>
      <c r="AJ9" s="2278" t="s">
        <v>249</v>
      </c>
      <c r="AK9" s="2276"/>
      <c r="AL9" s="2279"/>
      <c r="AM9" s="2280" t="s">
        <v>250</v>
      </c>
      <c r="AN9" s="2276"/>
      <c r="AO9" s="2277"/>
      <c r="AP9" s="19"/>
      <c r="AQ9" s="2281" t="s">
        <v>85</v>
      </c>
      <c r="AR9" s="2282"/>
      <c r="AS9" s="2283"/>
      <c r="AT9" s="19"/>
      <c r="AU9" s="19"/>
      <c r="AV9" s="19"/>
      <c r="AW9" s="19"/>
      <c r="AX9" s="41"/>
    </row>
    <row r="10" spans="1:53" ht="29.25" customHeight="1" thickBot="1" x14ac:dyDescent="0.3">
      <c r="B10" s="2284" t="s">
        <v>86</v>
      </c>
      <c r="C10" s="2285"/>
      <c r="D10" s="2285"/>
      <c r="E10" s="2285"/>
      <c r="F10" s="2455"/>
      <c r="G10" s="2456"/>
      <c r="H10" s="761" t="s">
        <v>87</v>
      </c>
      <c r="I10" s="2455"/>
      <c r="J10" s="2456"/>
      <c r="K10" s="42" t="s">
        <v>87</v>
      </c>
      <c r="L10" s="2455"/>
      <c r="M10" s="2456"/>
      <c r="N10" s="42" t="s">
        <v>87</v>
      </c>
      <c r="O10" s="2464"/>
      <c r="P10" s="2458"/>
      <c r="Q10" s="42" t="s">
        <v>87</v>
      </c>
      <c r="R10" s="2456"/>
      <c r="S10" s="2456"/>
      <c r="T10" s="43" t="s">
        <v>87</v>
      </c>
      <c r="U10" s="2455"/>
      <c r="V10" s="2456"/>
      <c r="W10" s="42" t="s">
        <v>87</v>
      </c>
      <c r="X10" s="2455"/>
      <c r="Y10" s="2456"/>
      <c r="Z10" s="42" t="s">
        <v>87</v>
      </c>
      <c r="AA10" s="2455"/>
      <c r="AB10" s="2456"/>
      <c r="AC10" s="42" t="s">
        <v>87</v>
      </c>
      <c r="AD10" s="2455"/>
      <c r="AE10" s="2456"/>
      <c r="AF10" s="43" t="s">
        <v>89</v>
      </c>
      <c r="AG10" s="2457"/>
      <c r="AH10" s="2458"/>
      <c r="AI10" s="42" t="s">
        <v>87</v>
      </c>
      <c r="AJ10" s="2456"/>
      <c r="AK10" s="2456"/>
      <c r="AL10" s="43" t="s">
        <v>87</v>
      </c>
      <c r="AM10" s="2455"/>
      <c r="AN10" s="2456"/>
      <c r="AO10" s="42" t="s">
        <v>87</v>
      </c>
      <c r="AP10" s="19"/>
      <c r="AQ10" s="2289">
        <f>F10+I10+L10+O10+R10+U10+X10+AA10+AD10+AG10+AJ10+AM10</f>
        <v>0</v>
      </c>
      <c r="AR10" s="2203"/>
      <c r="AS10" s="44" t="s">
        <v>87</v>
      </c>
      <c r="AT10" s="19"/>
      <c r="AU10" s="19"/>
      <c r="AV10" s="19"/>
      <c r="AW10" s="19"/>
      <c r="AX10" s="19"/>
      <c r="AY10" s="19"/>
      <c r="AZ10" s="19"/>
      <c r="BA10" s="41"/>
    </row>
    <row r="11" spans="1:53" ht="29.25" customHeight="1" thickBot="1" x14ac:dyDescent="0.3">
      <c r="B11" s="2462" t="s">
        <v>848</v>
      </c>
      <c r="C11" s="2463"/>
      <c r="D11" s="2463"/>
      <c r="E11" s="2463"/>
      <c r="F11" s="2453"/>
      <c r="G11" s="2454"/>
      <c r="H11" s="775" t="s">
        <v>89</v>
      </c>
      <c r="I11" s="2453"/>
      <c r="J11" s="2454"/>
      <c r="K11" s="775" t="s">
        <v>89</v>
      </c>
      <c r="L11" s="2453"/>
      <c r="M11" s="2454"/>
      <c r="N11" s="775" t="s">
        <v>89</v>
      </c>
      <c r="O11" s="2453"/>
      <c r="P11" s="2454"/>
      <c r="Q11" s="775" t="s">
        <v>89</v>
      </c>
      <c r="R11" s="2453"/>
      <c r="S11" s="2454"/>
      <c r="T11" s="775" t="s">
        <v>89</v>
      </c>
      <c r="U11" s="2453"/>
      <c r="V11" s="2454"/>
      <c r="W11" s="775" t="s">
        <v>89</v>
      </c>
      <c r="X11" s="2453"/>
      <c r="Y11" s="2454"/>
      <c r="Z11" s="775" t="s">
        <v>89</v>
      </c>
      <c r="AA11" s="2453"/>
      <c r="AB11" s="2454"/>
      <c r="AC11" s="775" t="s">
        <v>89</v>
      </c>
      <c r="AD11" s="2453"/>
      <c r="AE11" s="2454"/>
      <c r="AF11" s="775" t="s">
        <v>89</v>
      </c>
      <c r="AG11" s="2453"/>
      <c r="AH11" s="2454"/>
      <c r="AI11" s="775" t="s">
        <v>89</v>
      </c>
      <c r="AJ11" s="2453"/>
      <c r="AK11" s="2454"/>
      <c r="AL11" s="775" t="s">
        <v>89</v>
      </c>
      <c r="AM11" s="2453"/>
      <c r="AN11" s="2454"/>
      <c r="AO11" s="775" t="s">
        <v>89</v>
      </c>
      <c r="AP11" s="776"/>
      <c r="AQ11" s="2459">
        <f>F11+I11+L11+O11+R11+U11+X11+AA11+AD11+AG11+AJ11+AM11</f>
        <v>0</v>
      </c>
      <c r="AR11" s="2460"/>
      <c r="AS11" s="777" t="s">
        <v>89</v>
      </c>
      <c r="AT11" s="19"/>
      <c r="AU11" s="19"/>
      <c r="AV11" s="19"/>
      <c r="AW11" s="19"/>
      <c r="AX11" s="19"/>
      <c r="AY11" s="19"/>
      <c r="AZ11" s="19"/>
      <c r="BA11" s="41"/>
    </row>
    <row r="12" spans="1:53" ht="29.25" customHeight="1" thickBot="1" x14ac:dyDescent="0.3">
      <c r="B12" s="2450" t="s">
        <v>917</v>
      </c>
      <c r="C12" s="2451"/>
      <c r="D12" s="2451"/>
      <c r="E12" s="2452"/>
      <c r="F12" s="2453"/>
      <c r="G12" s="2454"/>
      <c r="H12" s="775" t="s">
        <v>89</v>
      </c>
      <c r="I12" s="2453"/>
      <c r="J12" s="2454"/>
      <c r="K12" s="775" t="s">
        <v>89</v>
      </c>
      <c r="L12" s="2453"/>
      <c r="M12" s="2454"/>
      <c r="N12" s="775" t="s">
        <v>89</v>
      </c>
      <c r="O12" s="2453"/>
      <c r="P12" s="2454"/>
      <c r="Q12" s="775" t="s">
        <v>89</v>
      </c>
      <c r="R12" s="2453"/>
      <c r="S12" s="2454"/>
      <c r="T12" s="775" t="s">
        <v>89</v>
      </c>
      <c r="U12" s="2453"/>
      <c r="V12" s="2454"/>
      <c r="W12" s="775" t="s">
        <v>89</v>
      </c>
      <c r="X12" s="2453"/>
      <c r="Y12" s="2454"/>
      <c r="Z12" s="775" t="s">
        <v>89</v>
      </c>
      <c r="AA12" s="2453"/>
      <c r="AB12" s="2454"/>
      <c r="AC12" s="775" t="s">
        <v>89</v>
      </c>
      <c r="AD12" s="2453"/>
      <c r="AE12" s="2454"/>
      <c r="AF12" s="775" t="s">
        <v>89</v>
      </c>
      <c r="AG12" s="2453"/>
      <c r="AH12" s="2454"/>
      <c r="AI12" s="775" t="s">
        <v>89</v>
      </c>
      <c r="AJ12" s="2453"/>
      <c r="AK12" s="2454"/>
      <c r="AL12" s="775" t="s">
        <v>89</v>
      </c>
      <c r="AM12" s="2453"/>
      <c r="AN12" s="2454"/>
      <c r="AO12" s="775" t="s">
        <v>89</v>
      </c>
      <c r="AP12" s="776"/>
      <c r="AQ12" s="2459">
        <f>F12+I12+L12+O12+R12+U12+X12+AA12+AD12+AG12+AJ12+AM12</f>
        <v>0</v>
      </c>
      <c r="AR12" s="2461"/>
      <c r="AS12" s="777" t="s">
        <v>89</v>
      </c>
      <c r="AT12" s="19"/>
      <c r="AU12" s="19"/>
      <c r="AV12" s="19"/>
      <c r="AW12" s="19"/>
      <c r="AX12" s="19"/>
      <c r="AY12" s="19"/>
      <c r="AZ12" s="19"/>
      <c r="BA12" s="41"/>
    </row>
    <row r="13" spans="1:53" ht="29.25" customHeight="1" thickBot="1" x14ac:dyDescent="0.3">
      <c r="B13" s="2242" t="s">
        <v>849</v>
      </c>
      <c r="C13" s="2243"/>
      <c r="D13" s="2243"/>
      <c r="E13" s="2243"/>
      <c r="F13" s="2447">
        <f>F11+F12</f>
        <v>0</v>
      </c>
      <c r="G13" s="2448"/>
      <c r="H13" s="133" t="s">
        <v>89</v>
      </c>
      <c r="I13" s="2447">
        <f>I11+I12</f>
        <v>0</v>
      </c>
      <c r="J13" s="2448"/>
      <c r="K13" s="133" t="s">
        <v>89</v>
      </c>
      <c r="L13" s="2447">
        <f>L11+L12</f>
        <v>0</v>
      </c>
      <c r="M13" s="2448"/>
      <c r="N13" s="133" t="s">
        <v>89</v>
      </c>
      <c r="O13" s="2447">
        <f>O11+O12</f>
        <v>0</v>
      </c>
      <c r="P13" s="2448"/>
      <c r="Q13" s="133" t="s">
        <v>89</v>
      </c>
      <c r="R13" s="2447">
        <f>R11+R12</f>
        <v>0</v>
      </c>
      <c r="S13" s="2448"/>
      <c r="T13" s="133" t="s">
        <v>89</v>
      </c>
      <c r="U13" s="2447">
        <f>U11+U12</f>
        <v>0</v>
      </c>
      <c r="V13" s="2448"/>
      <c r="W13" s="133" t="s">
        <v>89</v>
      </c>
      <c r="X13" s="2447">
        <f>X11+X12</f>
        <v>0</v>
      </c>
      <c r="Y13" s="2448"/>
      <c r="Z13" s="133" t="s">
        <v>89</v>
      </c>
      <c r="AA13" s="2447">
        <f>AA11+AA12</f>
        <v>0</v>
      </c>
      <c r="AB13" s="2448"/>
      <c r="AC13" s="133" t="s">
        <v>89</v>
      </c>
      <c r="AD13" s="2447">
        <f>AD11+AD12</f>
        <v>0</v>
      </c>
      <c r="AE13" s="2448"/>
      <c r="AF13" s="133" t="s">
        <v>89</v>
      </c>
      <c r="AG13" s="2447">
        <f>AG11+AG12</f>
        <v>0</v>
      </c>
      <c r="AH13" s="2448"/>
      <c r="AI13" s="133" t="s">
        <v>89</v>
      </c>
      <c r="AJ13" s="2447">
        <f>AJ11+AJ12</f>
        <v>0</v>
      </c>
      <c r="AK13" s="2448"/>
      <c r="AL13" s="133" t="s">
        <v>89</v>
      </c>
      <c r="AM13" s="2447">
        <f>AM11+AM12</f>
        <v>0</v>
      </c>
      <c r="AN13" s="2448"/>
      <c r="AO13" s="133" t="s">
        <v>89</v>
      </c>
      <c r="AP13" s="19"/>
      <c r="AQ13" s="2202">
        <f>F13+I13+L13+O13+R13+U13+X13+AA13+AD13+AG13+AJ13+AM13</f>
        <v>0</v>
      </c>
      <c r="AR13" s="2449"/>
      <c r="AS13" s="55" t="s">
        <v>89</v>
      </c>
      <c r="AT13" s="19"/>
      <c r="AU13" s="19"/>
      <c r="AV13" s="19"/>
      <c r="AW13" s="19"/>
      <c r="AX13" s="19"/>
      <c r="AY13" s="19"/>
      <c r="AZ13" s="19"/>
      <c r="BA13" s="41"/>
    </row>
    <row r="14" spans="1:53" ht="23.25" customHeight="1" x14ac:dyDescent="0.2">
      <c r="T14" s="25"/>
      <c r="W14" s="56"/>
      <c r="Y14" s="19" t="s">
        <v>857</v>
      </c>
      <c r="AF14" s="41"/>
    </row>
    <row r="15" spans="1:53" ht="14.25" customHeight="1" x14ac:dyDescent="0.25">
      <c r="B15" s="57"/>
      <c r="P15" s="58"/>
      <c r="Q15" s="59"/>
      <c r="R15" s="59"/>
      <c r="S15" s="59"/>
      <c r="T15" s="60"/>
      <c r="U15" s="60"/>
      <c r="V15" s="61"/>
      <c r="AF15" s="41"/>
    </row>
    <row r="16" spans="1:53" ht="14.25" customHeight="1" x14ac:dyDescent="0.25">
      <c r="AC16" s="58"/>
      <c r="AD16" s="59"/>
      <c r="AE16" s="59"/>
      <c r="AF16" s="59"/>
      <c r="AG16" s="2383"/>
      <c r="AH16" s="2383"/>
      <c r="AI16" s="63"/>
      <c r="AJ16" s="19"/>
      <c r="AK16" s="61"/>
      <c r="AL16" s="2427"/>
      <c r="AM16" s="2427"/>
      <c r="AN16" s="2427"/>
      <c r="AO16" s="2427"/>
      <c r="AP16" s="2353"/>
      <c r="AQ16" s="2353"/>
      <c r="AR16" s="61"/>
      <c r="AT16" s="41"/>
    </row>
    <row r="17" spans="2:48" ht="25.5" customHeight="1" x14ac:dyDescent="0.25">
      <c r="AC17" s="58"/>
      <c r="AD17" s="59"/>
      <c r="AE17" s="59"/>
      <c r="AF17" s="778"/>
      <c r="AG17" s="779"/>
      <c r="AH17" s="2428" t="s">
        <v>850</v>
      </c>
      <c r="AI17" s="2428"/>
      <c r="AJ17" s="2428"/>
      <c r="AK17" s="2428"/>
      <c r="AL17" s="2428"/>
      <c r="AM17" s="2428"/>
      <c r="AN17" s="2428"/>
      <c r="AO17" s="2428"/>
      <c r="AP17" s="2428"/>
      <c r="AQ17" s="2428"/>
      <c r="AR17" s="2428"/>
      <c r="AS17" s="2428"/>
      <c r="AT17" s="41"/>
    </row>
    <row r="18" spans="2:48" ht="25.5" customHeight="1" x14ac:dyDescent="0.2">
      <c r="C18" s="462" t="str">
        <f>IF(AD6=1,"サービスの種類を選択してください。","")</f>
        <v>サービスの種類を選択してください。</v>
      </c>
      <c r="D18" s="461"/>
      <c r="E18" s="461"/>
      <c r="F18" s="461"/>
      <c r="G18" s="461"/>
      <c r="H18" s="461"/>
      <c r="I18" s="461"/>
      <c r="J18" s="461"/>
      <c r="K18" s="461"/>
      <c r="L18" s="461"/>
      <c r="M18" s="461"/>
      <c r="N18" s="461"/>
      <c r="O18" s="461"/>
      <c r="P18" s="461"/>
      <c r="Q18" s="461"/>
      <c r="R18" s="461"/>
      <c r="S18" s="463"/>
      <c r="T18" s="460"/>
      <c r="U18" s="460"/>
      <c r="V18" s="460"/>
      <c r="W18" s="460"/>
      <c r="X18" s="460"/>
      <c r="Y18" s="464"/>
      <c r="Z18" s="460"/>
      <c r="AA18" s="460"/>
      <c r="AB18" s="2429" t="str">
        <f>IF(VLOOKUP(AB6,O28:AB33,8,FALSE)=43,"就労移行支援の場合","")</f>
        <v/>
      </c>
      <c r="AC18" s="2429"/>
      <c r="AD18" s="2429"/>
      <c r="AE18" s="2429"/>
      <c r="AF18" s="57"/>
      <c r="AH18" s="2428"/>
      <c r="AI18" s="2428"/>
      <c r="AJ18" s="2428"/>
      <c r="AK18" s="2428"/>
      <c r="AL18" s="2428"/>
      <c r="AM18" s="2428"/>
      <c r="AN18" s="2428"/>
      <c r="AO18" s="2428"/>
      <c r="AP18" s="2428"/>
      <c r="AQ18" s="2428"/>
      <c r="AR18" s="2428"/>
      <c r="AS18" s="2428"/>
    </row>
    <row r="19" spans="2:48" ht="35.25" customHeight="1" x14ac:dyDescent="0.2">
      <c r="C19" s="2339" t="s">
        <v>130</v>
      </c>
      <c r="D19" s="2339"/>
      <c r="E19" s="2339"/>
      <c r="F19" s="2339"/>
      <c r="G19" s="2339"/>
      <c r="H19" s="2339"/>
      <c r="I19" s="2430" t="str">
        <f>IF(AQ10=0,"",AQ10)</f>
        <v/>
      </c>
      <c r="J19" s="2431"/>
      <c r="K19" s="2431"/>
      <c r="L19" s="2431"/>
      <c r="M19" s="2431"/>
      <c r="N19" s="2431"/>
      <c r="O19" s="2432"/>
      <c r="P19" s="2433" t="s">
        <v>131</v>
      </c>
      <c r="Q19" s="2434"/>
      <c r="R19" s="2434"/>
      <c r="S19" s="2434"/>
      <c r="T19" s="2434"/>
      <c r="U19" s="2434"/>
      <c r="V19" s="2434"/>
      <c r="W19" s="2435"/>
      <c r="X19" s="2436" t="str">
        <f>IF(AD6=1,"-",I20/VLOOKUP(AD6,O28:AB33,13,FALSE))</f>
        <v>-</v>
      </c>
      <c r="Y19" s="2437"/>
      <c r="Z19" s="2437"/>
      <c r="AA19" s="2438"/>
      <c r="AB19" s="2422" t="str">
        <f>IF(VLOOKUP(AD6,O28:AB33,9,FALSE)=43,"就労支援員の必要数","")</f>
        <v/>
      </c>
      <c r="AC19" s="2422"/>
      <c r="AD19" s="2422"/>
      <c r="AE19" s="2422"/>
      <c r="AF19" s="465" t="str">
        <f>IF(VLOOKUP(AD6,O28:AB33,9,FALSE)=43,I20/15,"")</f>
        <v/>
      </c>
      <c r="AG19" s="780"/>
      <c r="AH19" s="2439" t="s">
        <v>851</v>
      </c>
      <c r="AI19" s="2439"/>
      <c r="AJ19" s="2439"/>
      <c r="AK19" s="2439"/>
      <c r="AL19" s="2439"/>
      <c r="AM19" s="2439"/>
      <c r="AN19" s="2439"/>
      <c r="AO19" s="2439"/>
      <c r="AP19" s="2440" t="str">
        <f>IF(OR(AQ10=0,AQ11=0),"",ROUNDUP(AQ11/AQ10,1))</f>
        <v/>
      </c>
      <c r="AQ19" s="2440"/>
      <c r="AR19" s="2440"/>
      <c r="AS19" s="2440"/>
      <c r="AT19" s="782"/>
      <c r="AU19" s="782"/>
      <c r="AV19" s="782"/>
    </row>
    <row r="20" spans="2:48" ht="35.25" customHeight="1" x14ac:dyDescent="0.2">
      <c r="B20" s="2418" t="s">
        <v>855</v>
      </c>
      <c r="C20" s="2339" t="s">
        <v>268</v>
      </c>
      <c r="D20" s="2339"/>
      <c r="E20" s="2339"/>
      <c r="F20" s="2339"/>
      <c r="G20" s="2339"/>
      <c r="H20" s="2339"/>
      <c r="I20" s="2205" t="str">
        <f>IF(OR(AQ10=0,AQ13=0),"",ROUNDUP(AQ13/AQ10,1))</f>
        <v/>
      </c>
      <c r="J20" s="2206"/>
      <c r="K20" s="2206"/>
      <c r="L20" s="2206"/>
      <c r="M20" s="2206"/>
      <c r="N20" s="2206"/>
      <c r="O20" s="2207"/>
      <c r="P20" s="2419" t="s">
        <v>132</v>
      </c>
      <c r="Q20" s="2420"/>
      <c r="R20" s="2420"/>
      <c r="S20" s="2420"/>
      <c r="T20" s="2420"/>
      <c r="U20" s="2420"/>
      <c r="V20" s="2420"/>
      <c r="W20" s="2421"/>
      <c r="X20" s="2198">
        <f>AD7</f>
        <v>0</v>
      </c>
      <c r="Y20" s="2199"/>
      <c r="Z20" s="2199"/>
      <c r="AA20" s="2199"/>
      <c r="AB20" s="2422" t="str">
        <f>IF(VLOOKUP(AD6,O28:AB33,9,FALSE)=43,"就労支援員の配置数","")</f>
        <v/>
      </c>
      <c r="AC20" s="2422"/>
      <c r="AD20" s="2422"/>
      <c r="AE20" s="2422"/>
      <c r="AF20" s="465">
        <f>AM7</f>
        <v>0</v>
      </c>
      <c r="AG20" s="461"/>
      <c r="AH20" s="2423" t="s">
        <v>852</v>
      </c>
      <c r="AI20" s="2423"/>
      <c r="AJ20" s="2423"/>
      <c r="AK20" s="2423"/>
      <c r="AL20" s="2423"/>
      <c r="AM20" s="2423"/>
      <c r="AN20" s="2423"/>
      <c r="AO20" s="2423"/>
      <c r="AP20" s="2424" t="str">
        <f>IF(AD6=1,"-",AP19/VLOOKUP(AD6,O28:AB33,13,FALSE))</f>
        <v>-</v>
      </c>
      <c r="AQ20" s="2424"/>
      <c r="AR20" s="2424"/>
      <c r="AS20" s="2424"/>
      <c r="AT20" s="783"/>
      <c r="AU20" s="783"/>
      <c r="AV20" s="783"/>
    </row>
    <row r="21" spans="2:48" ht="37.5" customHeight="1" x14ac:dyDescent="0.2">
      <c r="B21" s="2418"/>
      <c r="C21" s="2441" t="s">
        <v>133</v>
      </c>
      <c r="D21" s="2395"/>
      <c r="E21" s="2395"/>
      <c r="F21" s="2395"/>
      <c r="G21" s="2395"/>
      <c r="H21" s="2396"/>
      <c r="I21" s="2442" t="str">
        <f>IF(AD6=1,"-",VLOOKUP(AD6,O28:AB33,2,FALSE))</f>
        <v>-</v>
      </c>
      <c r="J21" s="2443"/>
      <c r="K21" s="2443"/>
      <c r="L21" s="2443"/>
      <c r="M21" s="2443"/>
      <c r="N21" s="2443"/>
      <c r="O21" s="2443"/>
      <c r="P21" s="2324" t="s">
        <v>134</v>
      </c>
      <c r="Q21" s="2324"/>
      <c r="R21" s="2324"/>
      <c r="S21" s="2324"/>
      <c r="T21" s="2324"/>
      <c r="U21" s="2324"/>
      <c r="V21" s="2324"/>
      <c r="W21" s="2324"/>
      <c r="X21" s="2444" t="str">
        <f>IF(AND(X20&gt;=X19,AF20&gt;=AF19),"該当",IF((X20&gt;=X19),"該当","非該当"))</f>
        <v>非該当</v>
      </c>
      <c r="Y21" s="2444"/>
      <c r="Z21" s="2444"/>
      <c r="AA21" s="2444"/>
      <c r="AB21" s="466"/>
      <c r="AC21" s="467"/>
      <c r="AD21" s="467"/>
      <c r="AE21" s="467"/>
      <c r="AF21" s="467"/>
      <c r="AG21" s="461"/>
      <c r="AH21" s="2445" t="s">
        <v>853</v>
      </c>
      <c r="AI21" s="2445"/>
      <c r="AJ21" s="2445"/>
      <c r="AK21" s="2445"/>
      <c r="AL21" s="2445"/>
      <c r="AM21" s="2445"/>
      <c r="AN21" s="2445"/>
      <c r="AO21" s="2445"/>
      <c r="AP21" s="2446"/>
      <c r="AQ21" s="2446"/>
      <c r="AR21" s="2446"/>
      <c r="AS21" s="2446"/>
      <c r="AT21" s="784"/>
      <c r="AU21" s="784"/>
      <c r="AV21" s="784"/>
    </row>
    <row r="22" spans="2:48" ht="42" customHeight="1" x14ac:dyDescent="0.2">
      <c r="C22" s="2394" t="s">
        <v>135</v>
      </c>
      <c r="D22" s="2395"/>
      <c r="E22" s="2395"/>
      <c r="F22" s="2395"/>
      <c r="G22" s="2395"/>
      <c r="H22" s="2396"/>
      <c r="I22" s="2397" t="str">
        <f>IF(AD6=1,"-",VLOOKUP(AD6,O28:AB33,10,FALSE))</f>
        <v>-</v>
      </c>
      <c r="J22" s="2397"/>
      <c r="K22" s="2397"/>
      <c r="L22" s="2397"/>
      <c r="M22" s="2397"/>
      <c r="N22" s="2397"/>
      <c r="O22" s="2398"/>
      <c r="P22" s="2399" t="str">
        <f>IF(X21="非該当","",IF(VLOOKUP(AD6,O28:AB33,9,FALSE)&gt;=45,I21&amp;"サービス費"&amp;IF(I20/7.5&lt;=X20,"（Ⅰ) (7.5:1)に該当",IF(I20/10&lt;=X20,"（Ⅱ） (10:1)に該当","")),""))</f>
        <v/>
      </c>
      <c r="Q22" s="2400"/>
      <c r="R22" s="2400"/>
      <c r="S22" s="2400"/>
      <c r="T22" s="2400"/>
      <c r="U22" s="2400"/>
      <c r="V22" s="2400"/>
      <c r="W22" s="2401"/>
      <c r="X22" s="75"/>
      <c r="Y22" s="75"/>
      <c r="Z22" s="75"/>
      <c r="AA22" s="75"/>
      <c r="AB22" s="75"/>
      <c r="AC22" s="460"/>
      <c r="AD22" s="460"/>
      <c r="AE22" s="460"/>
      <c r="AF22" s="460"/>
      <c r="AG22" s="460"/>
      <c r="AH22" s="2402" t="s">
        <v>854</v>
      </c>
      <c r="AI22" s="2402"/>
      <c r="AJ22" s="2402"/>
      <c r="AK22" s="2402"/>
      <c r="AL22" s="2402"/>
      <c r="AM22" s="2402"/>
      <c r="AN22" s="2402"/>
      <c r="AO22" s="2402"/>
      <c r="AP22" s="2426" t="str">
        <f>IF(AND(AP21&gt;=AP20,AB23&gt;=AB22),"該当",IF((AP21&gt;=AP20),"該当","非該当"))</f>
        <v>非該当</v>
      </c>
      <c r="AQ22" s="2426"/>
      <c r="AR22" s="2426"/>
      <c r="AS22" s="2426"/>
      <c r="AT22" s="785"/>
      <c r="AU22" s="785"/>
      <c r="AV22" s="785"/>
    </row>
    <row r="23" spans="2:48" ht="31.5" customHeight="1" x14ac:dyDescent="0.2">
      <c r="C23" s="2403" t="s">
        <v>136</v>
      </c>
      <c r="D23" s="2404"/>
      <c r="E23" s="2404"/>
      <c r="F23" s="2404"/>
      <c r="G23" s="2404"/>
      <c r="H23" s="2405"/>
      <c r="I23" s="2409" t="str">
        <f>IF(AD6=4,"15:1","")</f>
        <v/>
      </c>
      <c r="J23" s="2410"/>
      <c r="K23" s="2410"/>
      <c r="L23" s="2410"/>
      <c r="M23" s="2410"/>
      <c r="N23" s="2410"/>
      <c r="O23" s="2411"/>
      <c r="P23" s="75"/>
      <c r="Q23" s="75"/>
      <c r="R23" s="75"/>
      <c r="S23" s="75"/>
      <c r="T23" s="75"/>
      <c r="U23" s="75"/>
      <c r="V23" s="75"/>
      <c r="W23" s="75"/>
      <c r="X23" s="75"/>
      <c r="Y23" s="75"/>
      <c r="Z23" s="75"/>
      <c r="AA23" s="75"/>
      <c r="AB23" s="461"/>
      <c r="AC23" s="461"/>
      <c r="AD23" s="461"/>
      <c r="AE23" s="461"/>
      <c r="AF23" s="461"/>
      <c r="AG23" s="461"/>
      <c r="AH23" s="2415" t="str">
        <f>IF(AP22="非該当","",IF(VLOOKUP(AD6,O28:AB33,9,FALSE)&gt;=45,I21&amp;"サービス費"&amp;IF(AP19/7.5&lt;=AP21,"（Ⅰ) (7.5:1)に該当",IF(AP19/10&lt;=AP21,"（Ⅱ） (10:1)に該当","")),""))</f>
        <v/>
      </c>
      <c r="AI23" s="2416"/>
      <c r="AJ23" s="2416"/>
      <c r="AK23" s="2416"/>
      <c r="AL23" s="2416"/>
      <c r="AM23" s="2416"/>
      <c r="AN23" s="2416"/>
      <c r="AO23" s="2417"/>
      <c r="AP23" s="781"/>
      <c r="AQ23" s="781"/>
      <c r="AR23" s="781"/>
      <c r="AS23" s="781"/>
      <c r="AT23" s="786"/>
      <c r="AU23" s="786"/>
      <c r="AV23" s="786"/>
    </row>
    <row r="24" spans="2:48" ht="13.5" customHeight="1" x14ac:dyDescent="0.2">
      <c r="C24" s="2406"/>
      <c r="D24" s="2407"/>
      <c r="E24" s="2407"/>
      <c r="F24" s="2407"/>
      <c r="G24" s="2407"/>
      <c r="H24" s="2408"/>
      <c r="I24" s="2412"/>
      <c r="J24" s="2413"/>
      <c r="K24" s="2413"/>
      <c r="L24" s="2413"/>
      <c r="M24" s="2413"/>
      <c r="N24" s="2413"/>
      <c r="O24" s="2414"/>
      <c r="AG24" s="19"/>
      <c r="AH24" s="19"/>
      <c r="AI24" s="19"/>
      <c r="AJ24" s="19"/>
      <c r="AO24" s="19"/>
      <c r="AP24" s="19"/>
      <c r="AQ24" s="19"/>
      <c r="AR24" s="19"/>
      <c r="AS24" s="19"/>
    </row>
    <row r="25" spans="2:48" x14ac:dyDescent="0.2">
      <c r="C25" s="20"/>
      <c r="D25" s="20"/>
      <c r="AG25" s="19"/>
      <c r="AH25" s="19"/>
      <c r="AI25" s="19"/>
      <c r="AJ25" s="19"/>
      <c r="AO25" s="19"/>
      <c r="AP25" s="19"/>
      <c r="AQ25" s="19"/>
      <c r="AR25" s="19"/>
      <c r="AS25" s="19"/>
      <c r="AT25" s="19"/>
    </row>
    <row r="26" spans="2:48" hidden="1" x14ac:dyDescent="0.2">
      <c r="C26" s="20"/>
      <c r="D26" s="20"/>
      <c r="AG26" s="19"/>
      <c r="AH26" s="2425"/>
      <c r="AI26" s="2425"/>
      <c r="AJ26" s="2425"/>
      <c r="AK26" s="2425"/>
      <c r="AT26" s="19"/>
    </row>
    <row r="27" spans="2:48" hidden="1" x14ac:dyDescent="0.2">
      <c r="F27" s="148"/>
      <c r="G27" s="148"/>
      <c r="H27" s="148"/>
      <c r="I27" s="148"/>
      <c r="J27" s="148"/>
      <c r="K27" s="148"/>
      <c r="L27" s="148"/>
      <c r="M27" s="148"/>
      <c r="N27" s="148"/>
      <c r="O27" s="178">
        <v>1</v>
      </c>
      <c r="P27" s="178">
        <v>2</v>
      </c>
      <c r="Q27" s="178"/>
      <c r="R27" s="178"/>
      <c r="S27" s="178"/>
      <c r="T27" s="178"/>
      <c r="U27" s="178"/>
      <c r="V27" s="178"/>
      <c r="W27" s="178">
        <v>9</v>
      </c>
      <c r="X27" s="179">
        <v>10</v>
      </c>
      <c r="Y27" s="178"/>
      <c r="Z27" s="178"/>
      <c r="AA27" s="178">
        <v>13</v>
      </c>
      <c r="AB27" s="178">
        <v>14</v>
      </c>
      <c r="AC27" s="148"/>
      <c r="AD27" s="148"/>
      <c r="AG27" s="19"/>
      <c r="AH27" s="19"/>
      <c r="AI27" s="19"/>
      <c r="AJ27" s="19"/>
    </row>
    <row r="28" spans="2:48" hidden="1" x14ac:dyDescent="0.2">
      <c r="F28" s="148"/>
      <c r="G28" s="148"/>
      <c r="H28" s="148">
        <v>23</v>
      </c>
      <c r="I28" s="148">
        <v>1</v>
      </c>
      <c r="J28" s="148"/>
      <c r="K28" s="148"/>
      <c r="L28" s="148"/>
      <c r="M28" s="148"/>
      <c r="N28" s="148"/>
      <c r="O28" s="76">
        <v>1</v>
      </c>
      <c r="P28" s="180" t="s">
        <v>137</v>
      </c>
      <c r="Q28" s="181"/>
      <c r="R28" s="181"/>
      <c r="S28" s="181"/>
      <c r="T28" s="181"/>
      <c r="U28" s="181"/>
      <c r="V28" s="181"/>
      <c r="W28" s="76">
        <v>1</v>
      </c>
      <c r="X28" s="182"/>
      <c r="Y28" s="183"/>
      <c r="Z28" s="184"/>
      <c r="AA28" s="76"/>
      <c r="AB28" s="76"/>
      <c r="AC28" s="148"/>
      <c r="AD28" s="148"/>
      <c r="AG28" s="19"/>
      <c r="AH28" s="19"/>
      <c r="AI28" s="19"/>
      <c r="AJ28" s="19"/>
      <c r="AM28" s="2393" t="str">
        <f>IF(AD6=4,ROUNDDOWN(I20/15,1),"")</f>
        <v/>
      </c>
      <c r="AN28" s="2393"/>
    </row>
    <row r="29" spans="2:48" hidden="1" x14ac:dyDescent="0.2">
      <c r="F29" s="148"/>
      <c r="G29" s="148"/>
      <c r="H29" s="148">
        <v>24</v>
      </c>
      <c r="I29" s="148">
        <v>2</v>
      </c>
      <c r="J29" s="148"/>
      <c r="K29" s="148"/>
      <c r="L29" s="148"/>
      <c r="M29" s="148"/>
      <c r="N29" s="148"/>
      <c r="O29" s="76">
        <v>2</v>
      </c>
      <c r="P29" s="180" t="s">
        <v>293</v>
      </c>
      <c r="Q29" s="181"/>
      <c r="R29" s="181"/>
      <c r="S29" s="181"/>
      <c r="T29" s="181"/>
      <c r="U29" s="181"/>
      <c r="V29" s="181"/>
      <c r="W29" s="76">
        <v>41</v>
      </c>
      <c r="X29" s="185" t="s">
        <v>653</v>
      </c>
      <c r="Y29" s="186"/>
      <c r="Z29" s="187"/>
      <c r="AA29" s="76">
        <v>6</v>
      </c>
      <c r="AB29" s="76"/>
      <c r="AC29" s="148"/>
      <c r="AD29" s="148"/>
      <c r="AG29" s="19"/>
      <c r="AH29" s="19"/>
      <c r="AI29" s="19"/>
      <c r="AJ29" s="19"/>
    </row>
    <row r="30" spans="2:48" hidden="1" x14ac:dyDescent="0.2">
      <c r="F30" s="148"/>
      <c r="G30" s="148"/>
      <c r="H30" s="148">
        <v>25</v>
      </c>
      <c r="I30" s="148">
        <v>3</v>
      </c>
      <c r="J30" s="148"/>
      <c r="K30" s="148"/>
      <c r="L30" s="148"/>
      <c r="M30" s="148"/>
      <c r="N30" s="148"/>
      <c r="O30" s="76">
        <v>3</v>
      </c>
      <c r="P30" s="180" t="s">
        <v>294</v>
      </c>
      <c r="Q30" s="181"/>
      <c r="R30" s="181"/>
      <c r="S30" s="181"/>
      <c r="T30" s="181"/>
      <c r="U30" s="181"/>
      <c r="V30" s="181"/>
      <c r="W30" s="76">
        <v>42</v>
      </c>
      <c r="X30" s="185" t="s">
        <v>653</v>
      </c>
      <c r="Y30" s="186"/>
      <c r="Z30" s="187"/>
      <c r="AA30" s="76">
        <v>6</v>
      </c>
      <c r="AB30" s="76"/>
      <c r="AC30" s="148"/>
      <c r="AD30" s="148"/>
      <c r="AG30" s="19"/>
      <c r="AH30" s="19"/>
      <c r="AI30" s="19"/>
      <c r="AJ30" s="19"/>
    </row>
    <row r="31" spans="2:48" hidden="1" x14ac:dyDescent="0.2">
      <c r="F31" s="148"/>
      <c r="G31" s="148"/>
      <c r="H31" s="148"/>
      <c r="I31" s="148">
        <v>4</v>
      </c>
      <c r="J31" s="148"/>
      <c r="K31" s="148"/>
      <c r="L31" s="148"/>
      <c r="M31" s="148"/>
      <c r="N31" s="148"/>
      <c r="O31" s="76">
        <v>4</v>
      </c>
      <c r="P31" s="180" t="s">
        <v>295</v>
      </c>
      <c r="Q31" s="181"/>
      <c r="R31" s="181"/>
      <c r="S31" s="181"/>
      <c r="T31" s="181"/>
      <c r="U31" s="181"/>
      <c r="V31" s="181"/>
      <c r="W31" s="76">
        <v>43</v>
      </c>
      <c r="X31" s="185" t="s">
        <v>653</v>
      </c>
      <c r="Y31" s="186"/>
      <c r="Z31" s="187"/>
      <c r="AA31" s="76">
        <v>6</v>
      </c>
      <c r="AB31" s="76"/>
      <c r="AC31" s="148"/>
      <c r="AD31" s="148"/>
      <c r="AG31" s="19"/>
      <c r="AH31" s="19"/>
      <c r="AI31" s="19"/>
      <c r="AJ31" s="19"/>
    </row>
    <row r="32" spans="2:48" hidden="1" x14ac:dyDescent="0.2">
      <c r="F32" s="148"/>
      <c r="G32" s="148"/>
      <c r="H32" s="148"/>
      <c r="I32" s="148">
        <v>5</v>
      </c>
      <c r="J32" s="148"/>
      <c r="K32" s="148"/>
      <c r="L32" s="148"/>
      <c r="M32" s="148"/>
      <c r="N32" s="148"/>
      <c r="O32" s="76">
        <v>5</v>
      </c>
      <c r="P32" s="180" t="s">
        <v>138</v>
      </c>
      <c r="Q32" s="181"/>
      <c r="R32" s="181"/>
      <c r="S32" s="181"/>
      <c r="T32" s="181"/>
      <c r="U32" s="181"/>
      <c r="V32" s="181"/>
      <c r="W32" s="76">
        <v>45</v>
      </c>
      <c r="X32" s="185" t="s">
        <v>654</v>
      </c>
      <c r="Y32" s="186"/>
      <c r="Z32" s="187"/>
      <c r="AA32" s="76">
        <v>10</v>
      </c>
      <c r="AB32" s="188">
        <v>7.5</v>
      </c>
      <c r="AC32" s="148"/>
      <c r="AD32" s="148"/>
      <c r="AG32" s="19"/>
      <c r="AH32" s="19"/>
    </row>
    <row r="33" spans="6:34" hidden="1" x14ac:dyDescent="0.2">
      <c r="F33" s="148"/>
      <c r="G33" s="148"/>
      <c r="H33" s="148"/>
      <c r="I33" s="148">
        <v>6</v>
      </c>
      <c r="J33" s="148"/>
      <c r="K33" s="148"/>
      <c r="L33" s="148"/>
      <c r="M33" s="148"/>
      <c r="N33" s="148"/>
      <c r="O33" s="76">
        <v>6</v>
      </c>
      <c r="P33" s="180" t="s">
        <v>139</v>
      </c>
      <c r="Q33" s="181"/>
      <c r="R33" s="181"/>
      <c r="S33" s="181"/>
      <c r="T33" s="181"/>
      <c r="U33" s="181"/>
      <c r="V33" s="181"/>
      <c r="W33" s="76">
        <v>46</v>
      </c>
      <c r="X33" s="185" t="s">
        <v>654</v>
      </c>
      <c r="Y33" s="186"/>
      <c r="Z33" s="187"/>
      <c r="AA33" s="76">
        <v>10</v>
      </c>
      <c r="AB33" s="188">
        <v>7.5</v>
      </c>
      <c r="AC33" s="148"/>
      <c r="AD33" s="148"/>
      <c r="AG33" s="19"/>
      <c r="AH33" s="19"/>
    </row>
    <row r="34" spans="6:34" hidden="1" x14ac:dyDescent="0.2">
      <c r="F34" s="148"/>
      <c r="G34" s="148"/>
      <c r="H34" s="148"/>
      <c r="I34" s="148">
        <v>7</v>
      </c>
      <c r="J34" s="148"/>
      <c r="K34" s="148"/>
      <c r="L34" s="148"/>
      <c r="M34" s="148"/>
      <c r="N34" s="148"/>
      <c r="O34" s="148"/>
      <c r="P34" s="148"/>
      <c r="Q34" s="148"/>
      <c r="R34" s="148"/>
      <c r="S34" s="148"/>
      <c r="T34" s="148"/>
      <c r="U34" s="148"/>
      <c r="V34" s="148"/>
      <c r="W34" s="152"/>
      <c r="X34" s="143"/>
      <c r="Y34" s="143"/>
      <c r="Z34" s="143"/>
      <c r="AA34" s="152"/>
      <c r="AB34" s="148"/>
      <c r="AC34" s="148"/>
      <c r="AD34" s="148"/>
      <c r="AG34" s="19"/>
      <c r="AH34" s="19"/>
    </row>
    <row r="35" spans="6:34" hidden="1" x14ac:dyDescent="0.2">
      <c r="F35" s="148"/>
      <c r="G35" s="148"/>
      <c r="H35" s="148"/>
      <c r="I35" s="148">
        <v>8</v>
      </c>
      <c r="J35" s="148"/>
      <c r="K35" s="148"/>
      <c r="L35" s="148"/>
      <c r="M35" s="148"/>
      <c r="N35" s="148"/>
      <c r="O35" s="148"/>
      <c r="P35" s="148"/>
      <c r="Q35" s="148"/>
      <c r="R35" s="148"/>
      <c r="S35" s="148"/>
      <c r="T35" s="148"/>
      <c r="U35" s="148"/>
      <c r="V35" s="148"/>
      <c r="W35" s="148"/>
      <c r="X35" s="148"/>
      <c r="Y35" s="148"/>
      <c r="Z35" s="148"/>
      <c r="AA35" s="148"/>
      <c r="AB35" s="148"/>
      <c r="AC35" s="148"/>
      <c r="AD35" s="148"/>
      <c r="AG35" s="19"/>
      <c r="AH35" s="19"/>
    </row>
    <row r="36" spans="6:34" hidden="1" x14ac:dyDescent="0.2">
      <c r="F36" s="148"/>
      <c r="G36" s="148"/>
      <c r="H36" s="148"/>
      <c r="I36" s="148">
        <v>9</v>
      </c>
      <c r="J36" s="148"/>
      <c r="K36" s="148"/>
      <c r="L36" s="148"/>
      <c r="M36" s="148"/>
      <c r="N36" s="148"/>
      <c r="O36" s="148"/>
      <c r="P36" s="148"/>
      <c r="Q36" s="148"/>
      <c r="R36" s="148"/>
      <c r="S36" s="148"/>
      <c r="T36" s="148"/>
      <c r="U36" s="148"/>
      <c r="V36" s="148"/>
      <c r="W36" s="148"/>
      <c r="X36" s="148"/>
      <c r="Y36" s="148"/>
      <c r="Z36" s="148"/>
      <c r="AA36" s="148"/>
      <c r="AB36" s="148"/>
      <c r="AC36" s="148"/>
      <c r="AD36" s="148"/>
      <c r="AG36" s="19"/>
      <c r="AH36" s="19"/>
    </row>
    <row r="37" spans="6:34" hidden="1" x14ac:dyDescent="0.2">
      <c r="F37" s="148"/>
      <c r="G37" s="148"/>
      <c r="H37" s="148"/>
      <c r="I37" s="148">
        <v>10</v>
      </c>
      <c r="J37" s="148"/>
      <c r="K37" s="148"/>
      <c r="L37" s="148"/>
      <c r="M37" s="148"/>
      <c r="N37" s="148"/>
      <c r="O37" s="148"/>
      <c r="P37" s="148"/>
      <c r="Q37" s="148"/>
      <c r="R37" s="148"/>
      <c r="S37" s="148"/>
      <c r="T37" s="148"/>
      <c r="U37" s="148"/>
      <c r="V37" s="148"/>
      <c r="W37" s="148"/>
      <c r="X37" s="148"/>
      <c r="Y37" s="148"/>
      <c r="Z37" s="148"/>
      <c r="AA37" s="148"/>
      <c r="AB37" s="148"/>
      <c r="AC37" s="148"/>
      <c r="AD37" s="148"/>
      <c r="AG37" s="19"/>
      <c r="AH37" s="19"/>
    </row>
    <row r="38" spans="6:34" hidden="1" x14ac:dyDescent="0.2">
      <c r="F38" s="148"/>
      <c r="G38" s="148"/>
      <c r="H38" s="148"/>
      <c r="I38" s="148">
        <v>11</v>
      </c>
      <c r="J38" s="148"/>
      <c r="K38" s="148"/>
      <c r="L38" s="148"/>
      <c r="M38" s="148"/>
      <c r="N38" s="148"/>
      <c r="O38" s="148"/>
      <c r="P38" s="148"/>
      <c r="Q38" s="148"/>
      <c r="R38" s="148"/>
      <c r="S38" s="148"/>
      <c r="T38" s="148"/>
      <c r="U38" s="148"/>
      <c r="V38" s="148"/>
      <c r="W38" s="148"/>
      <c r="X38" s="148"/>
      <c r="Y38" s="148"/>
      <c r="Z38" s="148"/>
      <c r="AA38" s="148"/>
      <c r="AB38" s="148"/>
      <c r="AC38" s="148"/>
      <c r="AD38" s="148"/>
      <c r="AG38" s="19"/>
      <c r="AH38" s="19"/>
    </row>
    <row r="39" spans="6:34" hidden="1" x14ac:dyDescent="0.2">
      <c r="F39" s="148"/>
      <c r="G39" s="148"/>
      <c r="H39" s="148"/>
      <c r="I39" s="148">
        <v>12</v>
      </c>
      <c r="J39" s="148"/>
      <c r="K39" s="148"/>
      <c r="L39" s="148"/>
      <c r="M39" s="148"/>
      <c r="N39" s="148"/>
      <c r="O39" s="148"/>
      <c r="P39" s="148"/>
      <c r="Q39" s="148"/>
      <c r="R39" s="148"/>
      <c r="S39" s="148"/>
      <c r="T39" s="148"/>
      <c r="U39" s="148"/>
      <c r="V39" s="148"/>
      <c r="W39" s="148"/>
      <c r="X39" s="148"/>
      <c r="Y39" s="148"/>
      <c r="Z39" s="148"/>
      <c r="AA39" s="148"/>
      <c r="AB39" s="148"/>
      <c r="AC39" s="148"/>
      <c r="AD39" s="148"/>
      <c r="AG39" s="19"/>
    </row>
  </sheetData>
  <sheetProtection password="CC43" sheet="1" objects="1" scenarios="1"/>
  <mergeCells count="132">
    <mergeCell ref="C1:E1"/>
    <mergeCell ref="C4:D4"/>
    <mergeCell ref="E4:F4"/>
    <mergeCell ref="G4:H4"/>
    <mergeCell ref="I4:J4"/>
    <mergeCell ref="K4:L4"/>
    <mergeCell ref="M4:N4"/>
    <mergeCell ref="O4:P4"/>
    <mergeCell ref="Q4:R4"/>
    <mergeCell ref="S4:T4"/>
    <mergeCell ref="U4:V4"/>
    <mergeCell ref="C6:K6"/>
    <mergeCell ref="L6:N6"/>
    <mergeCell ref="O6:X6"/>
    <mergeCell ref="Y6:AC6"/>
    <mergeCell ref="AD6:AL6"/>
    <mergeCell ref="C7:K7"/>
    <mergeCell ref="L7:N7"/>
    <mergeCell ref="O7:Q7"/>
    <mergeCell ref="R7:T7"/>
    <mergeCell ref="U7:X7"/>
    <mergeCell ref="Y7:AC7"/>
    <mergeCell ref="AD7:AH7"/>
    <mergeCell ref="AI7:AL7"/>
    <mergeCell ref="AM7:AO7"/>
    <mergeCell ref="Y8:AS8"/>
    <mergeCell ref="B9:E9"/>
    <mergeCell ref="F9:H9"/>
    <mergeCell ref="I9:K9"/>
    <mergeCell ref="L9:N9"/>
    <mergeCell ref="O9:Q9"/>
    <mergeCell ref="R9:T9"/>
    <mergeCell ref="U9:W9"/>
    <mergeCell ref="X9:Z9"/>
    <mergeCell ref="AA9:AC9"/>
    <mergeCell ref="AD9:AF9"/>
    <mergeCell ref="AG9:AI9"/>
    <mergeCell ref="AJ9:AL9"/>
    <mergeCell ref="AM9:AO9"/>
    <mergeCell ref="AQ9:AS9"/>
    <mergeCell ref="B10:E10"/>
    <mergeCell ref="F10:G10"/>
    <mergeCell ref="I10:J10"/>
    <mergeCell ref="L10:M10"/>
    <mergeCell ref="O10:P10"/>
    <mergeCell ref="R10:S10"/>
    <mergeCell ref="U10:V10"/>
    <mergeCell ref="X10:Y10"/>
    <mergeCell ref="AA10:AB10"/>
    <mergeCell ref="AG12:AH12"/>
    <mergeCell ref="AJ12:AK12"/>
    <mergeCell ref="AM12:AN12"/>
    <mergeCell ref="AQ12:AR12"/>
    <mergeCell ref="B11:E11"/>
    <mergeCell ref="F11:G11"/>
    <mergeCell ref="I11:J11"/>
    <mergeCell ref="L11:M11"/>
    <mergeCell ref="O11:P11"/>
    <mergeCell ref="R11:S11"/>
    <mergeCell ref="U11:V11"/>
    <mergeCell ref="X11:Y11"/>
    <mergeCell ref="AA11:AB11"/>
    <mergeCell ref="AD10:AE10"/>
    <mergeCell ref="AG10:AH10"/>
    <mergeCell ref="AJ10:AK10"/>
    <mergeCell ref="AM10:AN10"/>
    <mergeCell ref="AQ10:AR10"/>
    <mergeCell ref="AD11:AE11"/>
    <mergeCell ref="AG11:AH11"/>
    <mergeCell ref="AJ11:AK11"/>
    <mergeCell ref="AM11:AN11"/>
    <mergeCell ref="AQ11:AR11"/>
    <mergeCell ref="AD13:AE13"/>
    <mergeCell ref="AG13:AH13"/>
    <mergeCell ref="AJ13:AK13"/>
    <mergeCell ref="AM13:AN13"/>
    <mergeCell ref="AQ13:AR13"/>
    <mergeCell ref="B12:E12"/>
    <mergeCell ref="F12:G12"/>
    <mergeCell ref="I12:J12"/>
    <mergeCell ref="L12:M12"/>
    <mergeCell ref="O12:P12"/>
    <mergeCell ref="B13:E13"/>
    <mergeCell ref="F13:G13"/>
    <mergeCell ref="I13:J13"/>
    <mergeCell ref="L13:M13"/>
    <mergeCell ref="O13:P13"/>
    <mergeCell ref="R13:S13"/>
    <mergeCell ref="U13:V13"/>
    <mergeCell ref="X13:Y13"/>
    <mergeCell ref="AA13:AB13"/>
    <mergeCell ref="R12:S12"/>
    <mergeCell ref="U12:V12"/>
    <mergeCell ref="X12:Y12"/>
    <mergeCell ref="AA12:AB12"/>
    <mergeCell ref="AD12:AE12"/>
    <mergeCell ref="AP20:AS20"/>
    <mergeCell ref="AH26:AK26"/>
    <mergeCell ref="AP22:AS22"/>
    <mergeCell ref="AG16:AH16"/>
    <mergeCell ref="AL16:AO16"/>
    <mergeCell ref="AP16:AQ16"/>
    <mergeCell ref="AH17:AS18"/>
    <mergeCell ref="AB18:AE18"/>
    <mergeCell ref="C19:H19"/>
    <mergeCell ref="I19:O19"/>
    <mergeCell ref="P19:W19"/>
    <mergeCell ref="X19:AA19"/>
    <mergeCell ref="AB19:AE19"/>
    <mergeCell ref="AH19:AO19"/>
    <mergeCell ref="AP19:AS19"/>
    <mergeCell ref="C21:H21"/>
    <mergeCell ref="I21:O21"/>
    <mergeCell ref="P21:W21"/>
    <mergeCell ref="X21:AA21"/>
    <mergeCell ref="AH21:AO21"/>
    <mergeCell ref="AP21:AS21"/>
    <mergeCell ref="AM28:AN28"/>
    <mergeCell ref="C22:H22"/>
    <mergeCell ref="I22:O22"/>
    <mergeCell ref="P22:W22"/>
    <mergeCell ref="AH22:AO22"/>
    <mergeCell ref="C23:H24"/>
    <mergeCell ref="I23:O24"/>
    <mergeCell ref="AH23:AO23"/>
    <mergeCell ref="B20:B21"/>
    <mergeCell ref="C20:H20"/>
    <mergeCell ref="I20:O20"/>
    <mergeCell ref="P20:W20"/>
    <mergeCell ref="X20:AA20"/>
    <mergeCell ref="AB20:AE20"/>
    <mergeCell ref="AH20:AO20"/>
  </mergeCells>
  <phoneticPr fontId="5"/>
  <pageMargins left="0.7" right="0.7" top="0.75" bottom="0.75" header="0.3" footer="0.3"/>
  <pageSetup paperSize="9" scale="48"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91489" r:id="rId4" name="Drop Down 1025">
              <controlPr defaultSize="0" autoLine="0" autoPict="0">
                <anchor moveWithCells="1">
                  <from>
                    <xdr:col>28</xdr:col>
                    <xdr:colOff>327660</xdr:colOff>
                    <xdr:row>4</xdr:row>
                    <xdr:rowOff>259080</xdr:rowOff>
                  </from>
                  <to>
                    <xdr:col>38</xdr:col>
                    <xdr:colOff>60960</xdr:colOff>
                    <xdr:row>6</xdr:row>
                    <xdr:rowOff>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2"/>
  <dimension ref="A1:CE278"/>
  <sheetViews>
    <sheetView showGridLines="0" view="pageBreakPreview" zoomScale="75" zoomScaleNormal="100" zoomScaleSheetLayoutView="75" workbookViewId="0">
      <selection activeCell="C3" sqref="C3:D3"/>
    </sheetView>
  </sheetViews>
  <sheetFormatPr defaultColWidth="9" defaultRowHeight="13.2" x14ac:dyDescent="0.2"/>
  <cols>
    <col min="1" max="1" width="3.21875" style="20" customWidth="1"/>
    <col min="2" max="2" width="21.109375" style="20" customWidth="1"/>
    <col min="3" max="3" width="4.6640625" style="19" customWidth="1"/>
    <col min="4" max="4" width="3.109375" style="19" customWidth="1"/>
    <col min="5" max="5" width="6.77734375" style="19" customWidth="1"/>
    <col min="6" max="7" width="2.77734375" style="19" customWidth="1"/>
    <col min="8" max="8" width="4.6640625" style="19" customWidth="1"/>
    <col min="9" max="10" width="2.77734375" style="19" customWidth="1"/>
    <col min="11" max="11" width="4.6640625" style="19" customWidth="1"/>
    <col min="12" max="13" width="2.77734375" style="19" customWidth="1"/>
    <col min="14" max="14" width="4.6640625" style="19" customWidth="1"/>
    <col min="15" max="16" width="2.77734375" style="19" customWidth="1"/>
    <col min="17" max="17" width="4.6640625" style="19" customWidth="1"/>
    <col min="18" max="19" width="2.77734375" style="19" customWidth="1"/>
    <col min="20" max="20" width="4.6640625" style="19" customWidth="1"/>
    <col min="21" max="22" width="2.77734375" style="19" customWidth="1"/>
    <col min="23" max="23" width="4.6640625" style="19" customWidth="1"/>
    <col min="24" max="25" width="2.77734375" style="19" customWidth="1"/>
    <col min="26" max="26" width="4.6640625" style="19" customWidth="1"/>
    <col min="27" max="28" width="2.77734375" style="19" customWidth="1"/>
    <col min="29" max="29" width="4.6640625" style="19" customWidth="1"/>
    <col min="30" max="31" width="2.77734375" style="19" customWidth="1"/>
    <col min="32" max="32" width="5.44140625" style="19" customWidth="1"/>
    <col min="33" max="34" width="2.77734375" style="20" customWidth="1"/>
    <col min="35" max="35" width="4.6640625" style="20" customWidth="1"/>
    <col min="36" max="37" width="2.77734375" style="20" customWidth="1"/>
    <col min="38" max="38" width="4.6640625" style="20" customWidth="1"/>
    <col min="39" max="40" width="2.77734375" style="20" customWidth="1"/>
    <col min="41" max="41" width="4.6640625" style="20" customWidth="1"/>
    <col min="42" max="42" width="1.6640625" style="20" customWidth="1"/>
    <col min="43" max="43" width="6" style="20" customWidth="1"/>
    <col min="44" max="44" width="3.77734375" style="20" customWidth="1"/>
    <col min="45" max="45" width="4.6640625" style="20" customWidth="1"/>
    <col min="46" max="46" width="3.6640625" style="20" customWidth="1"/>
    <col min="47" max="51" width="9" style="20"/>
    <col min="52" max="52" width="14.77734375" style="20" customWidth="1"/>
    <col min="53" max="53" width="16.109375" style="20" customWidth="1"/>
    <col min="54" max="54" width="15.6640625" style="20" customWidth="1"/>
    <col min="55" max="64" width="9" style="20"/>
    <col min="65" max="65" width="20.6640625" style="20" bestFit="1" customWidth="1"/>
    <col min="66" max="16384" width="9" style="20"/>
  </cols>
  <sheetData>
    <row r="1" spans="1:83" s="473" customFormat="1" ht="22.5" customHeight="1" x14ac:dyDescent="0.2">
      <c r="A1" s="468" t="s">
        <v>53</v>
      </c>
      <c r="B1" s="469"/>
      <c r="C1" s="470"/>
      <c r="D1" s="470"/>
      <c r="E1" s="470"/>
      <c r="F1" s="470"/>
      <c r="G1" s="2491" t="s">
        <v>144</v>
      </c>
      <c r="H1" s="2491"/>
      <c r="I1" s="2491"/>
      <c r="J1" s="2491"/>
      <c r="K1" s="2491"/>
      <c r="L1" s="2491"/>
      <c r="M1" s="2491"/>
      <c r="N1" s="2491"/>
      <c r="O1" s="2491"/>
      <c r="P1" s="2491"/>
      <c r="Q1" s="2491"/>
      <c r="R1" s="2491"/>
      <c r="S1" s="2491"/>
      <c r="T1" s="2491"/>
      <c r="U1" s="2491"/>
      <c r="V1" s="2491"/>
      <c r="W1" s="2491"/>
      <c r="X1" s="2491"/>
      <c r="Y1" s="2491"/>
      <c r="Z1" s="2491"/>
      <c r="AA1" s="2491"/>
      <c r="AB1" s="2491"/>
      <c r="AC1" s="470"/>
      <c r="AD1" s="470"/>
      <c r="AE1" s="470"/>
      <c r="AF1" s="470"/>
      <c r="AG1" s="470"/>
      <c r="AH1" s="470"/>
      <c r="AI1" s="470"/>
      <c r="AJ1" s="470"/>
      <c r="AK1" s="470"/>
      <c r="AL1" s="471"/>
      <c r="AM1" s="471"/>
      <c r="AN1" s="471"/>
      <c r="AO1" s="471"/>
      <c r="AP1" s="472" t="s">
        <v>145</v>
      </c>
      <c r="AQ1" s="472"/>
      <c r="AR1" s="471"/>
      <c r="AS1" s="471"/>
      <c r="AT1" s="471"/>
      <c r="AU1" s="470"/>
      <c r="AV1" s="470"/>
      <c r="AW1" s="470"/>
      <c r="AX1" s="470"/>
      <c r="AY1" s="470"/>
      <c r="AZ1" s="470"/>
      <c r="BA1" s="470"/>
      <c r="BB1" s="470"/>
      <c r="BC1" s="470"/>
      <c r="BD1" s="470"/>
      <c r="BE1" s="470"/>
      <c r="BF1" s="471"/>
      <c r="BG1" s="471"/>
      <c r="BH1" s="471"/>
      <c r="BI1" s="471"/>
      <c r="BJ1" s="471"/>
      <c r="BK1" s="471"/>
      <c r="BL1" s="471"/>
      <c r="BM1" s="471"/>
      <c r="BN1" s="471"/>
      <c r="BO1" s="471"/>
    </row>
    <row r="2" spans="1:83" s="473" customFormat="1" ht="25.5" customHeight="1" x14ac:dyDescent="0.2">
      <c r="B2" s="474"/>
      <c r="C2" s="470"/>
      <c r="D2" s="470"/>
      <c r="E2" s="470"/>
      <c r="F2" s="470"/>
      <c r="G2" s="474"/>
      <c r="H2" s="470"/>
      <c r="J2" s="470"/>
      <c r="K2" s="470"/>
      <c r="L2" s="470"/>
      <c r="M2" s="470"/>
      <c r="N2" s="474" t="s">
        <v>146</v>
      </c>
      <c r="O2" s="470"/>
      <c r="P2" s="470"/>
      <c r="Q2" s="470"/>
      <c r="R2" s="470"/>
      <c r="S2" s="470"/>
      <c r="T2" s="470"/>
      <c r="U2" s="470"/>
      <c r="V2" s="470"/>
      <c r="W2" s="470"/>
      <c r="X2" s="470"/>
      <c r="Y2" s="470"/>
      <c r="Z2" s="470"/>
      <c r="AA2" s="470"/>
      <c r="AB2" s="470"/>
      <c r="AC2" s="470"/>
      <c r="AD2" s="470"/>
      <c r="AE2" s="470"/>
      <c r="AF2" s="470"/>
      <c r="AG2" s="470"/>
      <c r="AH2" s="470"/>
      <c r="AI2" s="470"/>
      <c r="AJ2" s="470"/>
      <c r="AK2" s="470"/>
      <c r="AL2" s="471"/>
      <c r="AM2" s="471"/>
      <c r="AN2" s="471"/>
      <c r="AO2" s="471"/>
      <c r="AP2" s="471"/>
      <c r="AQ2" s="471"/>
      <c r="AR2" s="471"/>
      <c r="AS2" s="471"/>
      <c r="AT2" s="471"/>
      <c r="AU2" s="470"/>
      <c r="AV2" s="470"/>
      <c r="AW2" s="470"/>
      <c r="AX2" s="470"/>
      <c r="AY2" s="470"/>
      <c r="AZ2" s="470"/>
      <c r="BA2" s="470"/>
      <c r="BB2" s="470"/>
      <c r="BC2" s="470"/>
      <c r="BD2" s="470"/>
      <c r="BE2" s="470"/>
      <c r="BF2" s="471"/>
      <c r="BG2" s="471"/>
      <c r="BH2" s="471"/>
      <c r="BI2" s="471"/>
      <c r="BJ2" s="471"/>
      <c r="BK2" s="471"/>
      <c r="BL2" s="471"/>
      <c r="BM2" s="471"/>
      <c r="BN2" s="471"/>
      <c r="BO2" s="471"/>
    </row>
    <row r="3" spans="1:83" ht="32.25" customHeight="1" x14ac:dyDescent="0.2">
      <c r="B3" s="798" t="s">
        <v>829</v>
      </c>
      <c r="C3" s="2492"/>
      <c r="D3" s="2493"/>
      <c r="E3" s="2494" t="s">
        <v>837</v>
      </c>
      <c r="F3" s="2319"/>
      <c r="G3" s="2319"/>
      <c r="H3" s="2319"/>
      <c r="I3" s="2319"/>
      <c r="J3" s="2492"/>
      <c r="K3" s="2493"/>
      <c r="L3" s="2494" t="s">
        <v>147</v>
      </c>
      <c r="M3" s="2319"/>
      <c r="N3" s="2319"/>
      <c r="O3" s="2319"/>
      <c r="P3" s="2319"/>
      <c r="Q3" s="2319"/>
      <c r="R3" s="2319"/>
      <c r="S3" s="2319"/>
      <c r="AU3" s="475"/>
      <c r="AV3" s="476"/>
      <c r="AW3" s="476"/>
      <c r="AX3" s="476"/>
      <c r="AY3" s="477"/>
      <c r="AZ3" s="477"/>
      <c r="BA3" s="477"/>
      <c r="BB3" s="477"/>
      <c r="BC3" s="477"/>
      <c r="BD3" s="477"/>
      <c r="BE3" s="477"/>
      <c r="BF3" s="477"/>
      <c r="BG3" s="477"/>
      <c r="BH3" s="477"/>
      <c r="BI3" s="477"/>
      <c r="BJ3" s="477"/>
      <c r="BK3" s="477"/>
      <c r="BL3" s="477"/>
      <c r="BM3" s="477"/>
      <c r="BN3" s="477"/>
      <c r="BO3" s="477"/>
    </row>
    <row r="4" spans="1:83" ht="16.5" customHeight="1" thickBot="1" x14ac:dyDescent="0.25">
      <c r="O4" s="25"/>
      <c r="P4" s="25"/>
      <c r="R4" s="25"/>
      <c r="S4" s="25"/>
      <c r="Y4" s="25" t="s">
        <v>69</v>
      </c>
      <c r="AU4" s="477"/>
      <c r="AV4" s="477"/>
      <c r="AW4" s="477"/>
      <c r="AX4" s="477"/>
      <c r="AY4" s="477"/>
      <c r="AZ4" s="477"/>
      <c r="BA4" s="477"/>
      <c r="BB4" s="477"/>
      <c r="BC4" s="477"/>
      <c r="BD4" s="477"/>
      <c r="BE4" s="477"/>
      <c r="BF4" s="477"/>
      <c r="BG4" s="477"/>
      <c r="BH4" s="477"/>
      <c r="BI4" s="477"/>
      <c r="BJ4" s="477"/>
      <c r="BK4" s="477"/>
      <c r="BL4" s="477"/>
      <c r="BM4" s="477"/>
      <c r="BN4" s="477"/>
      <c r="BO4" s="477"/>
    </row>
    <row r="5" spans="1:83" ht="31.5" customHeight="1" thickBot="1" x14ac:dyDescent="0.25">
      <c r="A5" s="2290" t="s">
        <v>70</v>
      </c>
      <c r="B5" s="2292"/>
      <c r="C5" s="2471"/>
      <c r="D5" s="2472"/>
      <c r="E5" s="2472"/>
      <c r="F5" s="2472"/>
      <c r="G5" s="2472"/>
      <c r="H5" s="2472"/>
      <c r="I5" s="2472"/>
      <c r="J5" s="2472"/>
      <c r="K5" s="2473"/>
      <c r="L5" s="2290" t="s">
        <v>71</v>
      </c>
      <c r="M5" s="2291"/>
      <c r="N5" s="2292"/>
      <c r="O5" s="2471"/>
      <c r="P5" s="2472"/>
      <c r="Q5" s="2472"/>
      <c r="R5" s="2472"/>
      <c r="S5" s="2472"/>
      <c r="T5" s="2472"/>
      <c r="U5" s="2472"/>
      <c r="V5" s="2472"/>
      <c r="W5" s="2472"/>
      <c r="X5" s="2473"/>
      <c r="Y5" s="77"/>
      <c r="Z5" s="77"/>
      <c r="AA5" s="77"/>
      <c r="AB5" s="77"/>
      <c r="AC5" s="21"/>
      <c r="AD5" s="21"/>
      <c r="AE5" s="35"/>
      <c r="AF5" s="35"/>
      <c r="AG5" s="35"/>
      <c r="AH5" s="78"/>
      <c r="AI5" s="78"/>
      <c r="AJ5" s="78"/>
      <c r="AK5" s="35"/>
      <c r="AL5" s="35"/>
      <c r="AM5" s="79"/>
      <c r="AN5" s="21"/>
      <c r="AO5" s="21"/>
      <c r="AU5" s="478"/>
      <c r="AV5" s="479"/>
      <c r="AW5" s="479"/>
      <c r="AX5" s="480"/>
      <c r="AY5" s="481"/>
      <c r="AZ5" s="481"/>
      <c r="BA5" s="481"/>
      <c r="BB5" s="481"/>
      <c r="BC5" s="481"/>
      <c r="BD5" s="480"/>
      <c r="BE5" s="480"/>
      <c r="BF5" s="482"/>
      <c r="BG5" s="478"/>
      <c r="BH5" s="478"/>
      <c r="BI5" s="477"/>
      <c r="BJ5" s="477"/>
      <c r="BK5" s="477"/>
      <c r="BL5" s="477"/>
      <c r="BM5" s="477"/>
      <c r="BN5" s="477"/>
      <c r="BO5" s="477"/>
    </row>
    <row r="6" spans="1:83" ht="31.5" customHeight="1" thickBot="1" x14ac:dyDescent="0.25">
      <c r="A6" s="2290" t="s">
        <v>287</v>
      </c>
      <c r="B6" s="2292"/>
      <c r="C6" s="2502"/>
      <c r="D6" s="2503"/>
      <c r="E6" s="2503"/>
      <c r="F6" s="2503"/>
      <c r="G6" s="2503"/>
      <c r="H6" s="2503"/>
      <c r="I6" s="2503"/>
      <c r="J6" s="2503"/>
      <c r="K6" s="2504"/>
      <c r="L6" s="2505" t="s">
        <v>286</v>
      </c>
      <c r="M6" s="2506"/>
      <c r="N6" s="2507"/>
      <c r="O6" s="2508"/>
      <c r="P6" s="2509"/>
      <c r="Q6" s="2509"/>
      <c r="R6" s="2510"/>
      <c r="S6" s="2495" t="s">
        <v>148</v>
      </c>
      <c r="T6" s="2497"/>
      <c r="U6" s="2508"/>
      <c r="V6" s="2510"/>
      <c r="W6" s="2495" t="s">
        <v>149</v>
      </c>
      <c r="X6" s="2496"/>
      <c r="Y6" s="2496"/>
      <c r="Z6" s="2496"/>
      <c r="AA6" s="2496"/>
      <c r="AB6" s="2497"/>
      <c r="AC6" s="2498">
        <v>1</v>
      </c>
      <c r="AD6" s="2499"/>
      <c r="AE6" s="2499"/>
      <c r="AF6" s="2499"/>
      <c r="AG6" s="2499"/>
      <c r="AH6" s="2500"/>
      <c r="AI6" s="2501"/>
      <c r="AJ6" s="2501"/>
      <c r="AK6" s="483" t="s">
        <v>284</v>
      </c>
      <c r="AL6" s="80"/>
      <c r="AM6" s="74"/>
      <c r="AN6" s="74"/>
      <c r="AO6" s="74"/>
      <c r="AP6" s="74"/>
      <c r="AQ6" s="74"/>
      <c r="AR6" s="74"/>
      <c r="AS6" s="21"/>
      <c r="AU6" s="484"/>
      <c r="AV6" s="485"/>
      <c r="AW6" s="485"/>
      <c r="AX6" s="486"/>
      <c r="AY6" s="486"/>
      <c r="AZ6" s="486"/>
      <c r="BA6" s="486"/>
      <c r="BB6" s="486"/>
      <c r="BC6" s="486"/>
      <c r="BD6" s="478"/>
      <c r="BE6" s="477"/>
      <c r="BF6" s="477"/>
      <c r="BG6" s="477"/>
      <c r="BH6" s="477"/>
      <c r="BI6" s="477"/>
      <c r="BJ6" s="477"/>
      <c r="BK6" s="477"/>
      <c r="BL6" s="477"/>
      <c r="BM6" s="477"/>
      <c r="BN6" s="477"/>
      <c r="BO6" s="477"/>
    </row>
    <row r="7" spans="1:83" ht="30.75" customHeight="1" thickBot="1" x14ac:dyDescent="0.25">
      <c r="W7" s="81"/>
      <c r="AC7" s="81"/>
      <c r="AF7" s="41"/>
      <c r="AU7" s="476"/>
      <c r="AV7" s="476"/>
      <c r="AW7" s="476"/>
      <c r="AX7" s="487"/>
      <c r="AY7" s="477"/>
      <c r="AZ7" s="477"/>
      <c r="BA7" s="477"/>
      <c r="BB7" s="477"/>
      <c r="BC7" s="477"/>
      <c r="BD7" s="477"/>
      <c r="BE7" s="477"/>
      <c r="BF7" s="477"/>
      <c r="BG7" s="477"/>
      <c r="BH7" s="477"/>
      <c r="BI7" s="477"/>
      <c r="BJ7" s="477"/>
      <c r="BK7" s="477"/>
      <c r="BL7" s="477"/>
      <c r="BM7" s="477"/>
      <c r="BN7" s="477"/>
      <c r="BO7" s="477"/>
    </row>
    <row r="8" spans="1:83" ht="25.5" customHeight="1" thickBot="1" x14ac:dyDescent="0.25">
      <c r="A8" s="2290" t="s">
        <v>76</v>
      </c>
      <c r="B8" s="2291"/>
      <c r="C8" s="2291"/>
      <c r="D8" s="2291"/>
      <c r="E8" s="2292"/>
      <c r="F8" s="2280" t="s">
        <v>77</v>
      </c>
      <c r="G8" s="2276"/>
      <c r="H8" s="2277"/>
      <c r="I8" s="2280" t="s">
        <v>78</v>
      </c>
      <c r="J8" s="2276"/>
      <c r="K8" s="2277"/>
      <c r="L8" s="2280" t="s">
        <v>79</v>
      </c>
      <c r="M8" s="2276"/>
      <c r="N8" s="2277"/>
      <c r="O8" s="2280" t="s">
        <v>80</v>
      </c>
      <c r="P8" s="2276"/>
      <c r="Q8" s="2277"/>
      <c r="R8" s="2278" t="s">
        <v>655</v>
      </c>
      <c r="S8" s="2276"/>
      <c r="T8" s="2279"/>
      <c r="U8" s="2280" t="s">
        <v>248</v>
      </c>
      <c r="V8" s="2276"/>
      <c r="W8" s="2277"/>
      <c r="X8" s="2280" t="s">
        <v>81</v>
      </c>
      <c r="Y8" s="2276"/>
      <c r="Z8" s="2277"/>
      <c r="AA8" s="2280" t="s">
        <v>82</v>
      </c>
      <c r="AB8" s="2276"/>
      <c r="AC8" s="2277"/>
      <c r="AD8" s="2280" t="s">
        <v>83</v>
      </c>
      <c r="AE8" s="2276"/>
      <c r="AF8" s="2516"/>
      <c r="AG8" s="2278" t="s">
        <v>150</v>
      </c>
      <c r="AH8" s="2276"/>
      <c r="AI8" s="2277"/>
      <c r="AJ8" s="2278" t="s">
        <v>656</v>
      </c>
      <c r="AK8" s="2276"/>
      <c r="AL8" s="2279"/>
      <c r="AM8" s="2280" t="s">
        <v>657</v>
      </c>
      <c r="AN8" s="2276"/>
      <c r="AO8" s="2277"/>
      <c r="AP8" s="19"/>
      <c r="AQ8" s="2281" t="s">
        <v>85</v>
      </c>
      <c r="AR8" s="2282"/>
      <c r="AS8" s="2283"/>
      <c r="AT8" s="19"/>
      <c r="AU8" s="476"/>
      <c r="AV8" s="476"/>
      <c r="AW8" s="476"/>
      <c r="AX8" s="476"/>
      <c r="AY8" s="476"/>
      <c r="AZ8" s="476"/>
      <c r="BA8" s="476"/>
      <c r="BB8" s="476"/>
      <c r="BC8" s="476"/>
      <c r="BD8" s="476"/>
      <c r="BE8" s="476"/>
      <c r="BF8" s="476"/>
      <c r="BG8" s="488"/>
      <c r="BH8" s="476"/>
      <c r="BI8" s="476"/>
      <c r="BJ8" s="476"/>
      <c r="BK8" s="476"/>
      <c r="BL8" s="476"/>
      <c r="BM8" s="476"/>
      <c r="BN8" s="476"/>
      <c r="BO8" s="476"/>
      <c r="BP8" s="41"/>
    </row>
    <row r="9" spans="1:83" ht="33.75" customHeight="1" thickBot="1" x14ac:dyDescent="0.3">
      <c r="A9" s="2511" t="s">
        <v>151</v>
      </c>
      <c r="B9" s="2512"/>
      <c r="C9" s="2512"/>
      <c r="D9" s="2512"/>
      <c r="E9" s="2513"/>
      <c r="F9" s="2514"/>
      <c r="G9" s="2515"/>
      <c r="H9" s="82" t="s">
        <v>87</v>
      </c>
      <c r="I9" s="2514"/>
      <c r="J9" s="2515"/>
      <c r="K9" s="82" t="s">
        <v>87</v>
      </c>
      <c r="L9" s="2514"/>
      <c r="M9" s="2515"/>
      <c r="N9" s="82" t="s">
        <v>87</v>
      </c>
      <c r="O9" s="2514"/>
      <c r="P9" s="2515"/>
      <c r="Q9" s="82" t="s">
        <v>87</v>
      </c>
      <c r="R9" s="2514"/>
      <c r="S9" s="2515"/>
      <c r="T9" s="82" t="s">
        <v>87</v>
      </c>
      <c r="U9" s="2514"/>
      <c r="V9" s="2515"/>
      <c r="W9" s="82" t="s">
        <v>87</v>
      </c>
      <c r="X9" s="2514"/>
      <c r="Y9" s="2515"/>
      <c r="Z9" s="82" t="s">
        <v>87</v>
      </c>
      <c r="AA9" s="2514"/>
      <c r="AB9" s="2515"/>
      <c r="AC9" s="82" t="s">
        <v>87</v>
      </c>
      <c r="AD9" s="2514"/>
      <c r="AE9" s="2515"/>
      <c r="AF9" s="83" t="s">
        <v>87</v>
      </c>
      <c r="AG9" s="2517"/>
      <c r="AH9" s="2515"/>
      <c r="AI9" s="82" t="s">
        <v>87</v>
      </c>
      <c r="AJ9" s="2514"/>
      <c r="AK9" s="2515"/>
      <c r="AL9" s="82" t="s">
        <v>87</v>
      </c>
      <c r="AM9" s="2514"/>
      <c r="AN9" s="2515"/>
      <c r="AO9" s="84" t="s">
        <v>87</v>
      </c>
      <c r="AP9" s="19"/>
      <c r="AQ9" s="2518">
        <f>F9+I9+L9+O9+R9+U9+X9+AA9+AD9+AG9+AJ9+AM9</f>
        <v>0</v>
      </c>
      <c r="AR9" s="2519"/>
      <c r="AS9" s="85" t="s">
        <v>87</v>
      </c>
      <c r="AT9" s="19"/>
      <c r="AU9" s="476"/>
      <c r="AV9" s="476"/>
      <c r="AW9" s="476"/>
      <c r="AX9" s="476"/>
      <c r="AY9" s="476"/>
      <c r="AZ9" s="476"/>
      <c r="BA9" s="476"/>
      <c r="BB9" s="476"/>
      <c r="BC9" s="476"/>
      <c r="BD9" s="476"/>
      <c r="BE9" s="476"/>
      <c r="BF9" s="476"/>
      <c r="BG9" s="476"/>
      <c r="BH9" s="476"/>
      <c r="BI9" s="476"/>
      <c r="BJ9" s="476"/>
      <c r="BK9" s="476"/>
      <c r="BL9" s="488"/>
      <c r="BM9" s="476"/>
      <c r="BN9" s="476"/>
      <c r="BO9" s="476"/>
      <c r="BP9" s="19"/>
      <c r="BQ9" s="19"/>
      <c r="BR9" s="19"/>
      <c r="BS9" s="41"/>
    </row>
    <row r="10" spans="1:83" ht="33" customHeight="1" thickBot="1" x14ac:dyDescent="0.25">
      <c r="A10" s="2520" t="s">
        <v>152</v>
      </c>
      <c r="B10" s="2521"/>
      <c r="C10" s="2521"/>
      <c r="D10" s="2521"/>
      <c r="E10" s="2522"/>
      <c r="F10" s="2523"/>
      <c r="G10" s="2524"/>
      <c r="H10" s="86" t="s">
        <v>89</v>
      </c>
      <c r="I10" s="2523"/>
      <c r="J10" s="2524"/>
      <c r="K10" s="86" t="s">
        <v>89</v>
      </c>
      <c r="L10" s="2523"/>
      <c r="M10" s="2524"/>
      <c r="N10" s="86" t="s">
        <v>89</v>
      </c>
      <c r="O10" s="2523"/>
      <c r="P10" s="2524"/>
      <c r="Q10" s="86" t="s">
        <v>89</v>
      </c>
      <c r="R10" s="2523"/>
      <c r="S10" s="2524"/>
      <c r="T10" s="87" t="s">
        <v>89</v>
      </c>
      <c r="U10" s="2523"/>
      <c r="V10" s="2524"/>
      <c r="W10" s="86" t="s">
        <v>89</v>
      </c>
      <c r="X10" s="2523"/>
      <c r="Y10" s="2524"/>
      <c r="Z10" s="86" t="s">
        <v>89</v>
      </c>
      <c r="AA10" s="2523"/>
      <c r="AB10" s="2524"/>
      <c r="AC10" s="86" t="s">
        <v>89</v>
      </c>
      <c r="AD10" s="2523"/>
      <c r="AE10" s="2524"/>
      <c r="AF10" s="87" t="s">
        <v>89</v>
      </c>
      <c r="AG10" s="2523"/>
      <c r="AH10" s="2524"/>
      <c r="AI10" s="86" t="s">
        <v>89</v>
      </c>
      <c r="AJ10" s="2523"/>
      <c r="AK10" s="2524"/>
      <c r="AL10" s="87" t="s">
        <v>89</v>
      </c>
      <c r="AM10" s="2523"/>
      <c r="AN10" s="2524"/>
      <c r="AO10" s="86" t="s">
        <v>89</v>
      </c>
      <c r="AP10" s="88"/>
      <c r="AQ10" s="2525">
        <f>F10+I10+L10+O10+R10+U10+X10+AA10+AD10+AG10+AJ10+AM10</f>
        <v>0</v>
      </c>
      <c r="AR10" s="2526"/>
      <c r="AS10" s="89" t="s">
        <v>89</v>
      </c>
      <c r="AT10" s="19"/>
      <c r="AU10" s="476"/>
      <c r="AV10" s="476"/>
      <c r="AW10" s="476"/>
      <c r="AX10" s="489"/>
      <c r="AY10" s="476"/>
      <c r="AZ10" s="476"/>
      <c r="BA10" s="476"/>
      <c r="BB10" s="476"/>
      <c r="BC10" s="476"/>
      <c r="BD10" s="476"/>
      <c r="BE10" s="476"/>
      <c r="BF10" s="476"/>
      <c r="BG10" s="476"/>
      <c r="BH10" s="476"/>
      <c r="BI10" s="476"/>
      <c r="BJ10" s="476"/>
      <c r="BK10" s="476"/>
      <c r="BL10" s="488"/>
      <c r="BM10" s="476"/>
      <c r="BN10" s="476"/>
      <c r="BO10" s="476"/>
      <c r="BP10" s="19"/>
      <c r="BQ10" s="19"/>
      <c r="BR10" s="19"/>
      <c r="BS10" s="41"/>
    </row>
    <row r="11" spans="1:83" ht="31.5" customHeight="1" thickBot="1" x14ac:dyDescent="0.25">
      <c r="A11" s="2527" t="s">
        <v>153</v>
      </c>
      <c r="B11" s="2528"/>
      <c r="C11" s="2528"/>
      <c r="D11" s="2528"/>
      <c r="E11" s="2529"/>
      <c r="F11" s="2523"/>
      <c r="G11" s="2524"/>
      <c r="H11" s="86" t="s">
        <v>89</v>
      </c>
      <c r="I11" s="2523"/>
      <c r="J11" s="2524"/>
      <c r="K11" s="86" t="s">
        <v>89</v>
      </c>
      <c r="L11" s="2523"/>
      <c r="M11" s="2524"/>
      <c r="N11" s="86" t="s">
        <v>89</v>
      </c>
      <c r="O11" s="2523"/>
      <c r="P11" s="2524"/>
      <c r="Q11" s="86" t="s">
        <v>89</v>
      </c>
      <c r="R11" s="2523"/>
      <c r="S11" s="2524"/>
      <c r="T11" s="86" t="s">
        <v>89</v>
      </c>
      <c r="U11" s="2523"/>
      <c r="V11" s="2524"/>
      <c r="W11" s="86" t="s">
        <v>89</v>
      </c>
      <c r="X11" s="2523"/>
      <c r="Y11" s="2524"/>
      <c r="Z11" s="86" t="s">
        <v>89</v>
      </c>
      <c r="AA11" s="2523"/>
      <c r="AB11" s="2524"/>
      <c r="AC11" s="86" t="s">
        <v>89</v>
      </c>
      <c r="AD11" s="2523"/>
      <c r="AE11" s="2524"/>
      <c r="AF11" s="87" t="s">
        <v>89</v>
      </c>
      <c r="AG11" s="2532"/>
      <c r="AH11" s="2524"/>
      <c r="AI11" s="86" t="s">
        <v>89</v>
      </c>
      <c r="AJ11" s="2524"/>
      <c r="AK11" s="2524"/>
      <c r="AL11" s="86" t="s">
        <v>89</v>
      </c>
      <c r="AM11" s="2523"/>
      <c r="AN11" s="2524"/>
      <c r="AO11" s="86" t="s">
        <v>89</v>
      </c>
      <c r="AP11" s="90"/>
      <c r="AQ11" s="2530">
        <f>F11+I11+L11+O11+R11+U11+X11+AA11+AD11+AG11+AJ11+AM11</f>
        <v>0</v>
      </c>
      <c r="AR11" s="2531"/>
      <c r="AS11" s="91" t="s">
        <v>89</v>
      </c>
      <c r="AT11" s="19"/>
      <c r="AU11" s="476"/>
      <c r="AV11" s="476"/>
      <c r="AW11" s="476"/>
      <c r="AX11" s="489"/>
      <c r="AY11" s="476"/>
      <c r="AZ11" s="476"/>
      <c r="BA11" s="476"/>
      <c r="BB11" s="476"/>
      <c r="BC11" s="476"/>
      <c r="BD11" s="476"/>
      <c r="BE11" s="476"/>
      <c r="BF11" s="476"/>
      <c r="BG11" s="476"/>
      <c r="BH11" s="476"/>
      <c r="BI11" s="476"/>
      <c r="BJ11" s="476"/>
      <c r="BK11" s="476"/>
      <c r="BL11" s="488"/>
      <c r="BM11" s="476"/>
      <c r="BN11" s="476"/>
      <c r="BO11" s="476"/>
      <c r="BP11" s="19"/>
      <c r="BQ11" s="19"/>
      <c r="BR11" s="19"/>
      <c r="BS11" s="41"/>
    </row>
    <row r="12" spans="1:83" ht="30.75" customHeight="1" thickBot="1" x14ac:dyDescent="0.25">
      <c r="A12" s="2520" t="s">
        <v>154</v>
      </c>
      <c r="B12" s="2521"/>
      <c r="C12" s="2521"/>
      <c r="D12" s="2521"/>
      <c r="E12" s="2522"/>
      <c r="F12" s="2525">
        <f>F10+F11</f>
        <v>0</v>
      </c>
      <c r="G12" s="2526"/>
      <c r="H12" s="165" t="s">
        <v>89</v>
      </c>
      <c r="I12" s="2525">
        <f>I10+I11</f>
        <v>0</v>
      </c>
      <c r="J12" s="2526"/>
      <c r="K12" s="165" t="s">
        <v>89</v>
      </c>
      <c r="L12" s="2525">
        <f>L10+L11</f>
        <v>0</v>
      </c>
      <c r="M12" s="2526"/>
      <c r="N12" s="165" t="s">
        <v>89</v>
      </c>
      <c r="O12" s="2525">
        <f>O10+O11</f>
        <v>0</v>
      </c>
      <c r="P12" s="2526"/>
      <c r="Q12" s="165" t="s">
        <v>89</v>
      </c>
      <c r="R12" s="2526">
        <f>R10+R11</f>
        <v>0</v>
      </c>
      <c r="S12" s="2526"/>
      <c r="T12" s="166" t="s">
        <v>89</v>
      </c>
      <c r="U12" s="2525">
        <f>U10+U11</f>
        <v>0</v>
      </c>
      <c r="V12" s="2526"/>
      <c r="W12" s="165" t="s">
        <v>89</v>
      </c>
      <c r="X12" s="2525">
        <f>X10+X11</f>
        <v>0</v>
      </c>
      <c r="Y12" s="2526"/>
      <c r="Z12" s="165" t="s">
        <v>89</v>
      </c>
      <c r="AA12" s="2525">
        <f>AA10+AA11</f>
        <v>0</v>
      </c>
      <c r="AB12" s="2526"/>
      <c r="AC12" s="165" t="s">
        <v>89</v>
      </c>
      <c r="AD12" s="2525">
        <f>AD10+AD11</f>
        <v>0</v>
      </c>
      <c r="AE12" s="2526"/>
      <c r="AF12" s="167" t="s">
        <v>89</v>
      </c>
      <c r="AG12" s="2526">
        <f>AG10+AG11</f>
        <v>0</v>
      </c>
      <c r="AH12" s="2526"/>
      <c r="AI12" s="165" t="s">
        <v>89</v>
      </c>
      <c r="AJ12" s="2526">
        <f>AJ10+AJ11</f>
        <v>0</v>
      </c>
      <c r="AK12" s="2526"/>
      <c r="AL12" s="166" t="s">
        <v>89</v>
      </c>
      <c r="AM12" s="2525">
        <f>AM10+AM11</f>
        <v>0</v>
      </c>
      <c r="AN12" s="2526"/>
      <c r="AO12" s="165" t="s">
        <v>89</v>
      </c>
      <c r="AP12" s="168"/>
      <c r="AQ12" s="2525">
        <f>AQ11+AQ10</f>
        <v>0</v>
      </c>
      <c r="AR12" s="2526"/>
      <c r="AS12" s="169" t="s">
        <v>89</v>
      </c>
      <c r="AT12" s="19"/>
      <c r="AU12" s="476"/>
      <c r="AV12" s="476"/>
      <c r="AW12" s="476"/>
      <c r="AX12" s="489"/>
      <c r="AY12" s="476"/>
      <c r="AZ12" s="476"/>
      <c r="BA12" s="476"/>
      <c r="BB12" s="476"/>
      <c r="BC12" s="476"/>
      <c r="BD12" s="476"/>
      <c r="BE12" s="476"/>
      <c r="BF12" s="476"/>
      <c r="BG12" s="476"/>
      <c r="BH12" s="476"/>
      <c r="BI12" s="476"/>
      <c r="BJ12" s="476"/>
      <c r="BK12" s="476"/>
      <c r="BL12" s="488"/>
      <c r="BM12" s="476"/>
      <c r="BN12" s="476"/>
      <c r="BO12" s="476"/>
      <c r="BP12" s="19"/>
      <c r="BQ12" s="19"/>
      <c r="BR12" s="19"/>
      <c r="BS12" s="41"/>
    </row>
    <row r="13" spans="1:83" ht="30" customHeight="1" thickBot="1" x14ac:dyDescent="0.25">
      <c r="B13" s="92"/>
      <c r="C13" s="92"/>
      <c r="D13" s="92"/>
      <c r="E13" s="92"/>
      <c r="F13" s="93"/>
      <c r="G13" s="93"/>
      <c r="H13" s="94"/>
      <c r="I13" s="93"/>
      <c r="J13" s="93"/>
      <c r="K13" s="94"/>
      <c r="L13" s="93"/>
      <c r="M13" s="93"/>
      <c r="N13" s="94"/>
      <c r="O13" s="93"/>
      <c r="P13" s="93"/>
      <c r="Q13" s="94"/>
      <c r="R13" s="93"/>
      <c r="S13" s="93"/>
      <c r="T13" s="94"/>
      <c r="U13" s="93"/>
      <c r="V13" s="93"/>
      <c r="W13" s="94"/>
      <c r="X13" s="93"/>
      <c r="Y13" s="93"/>
      <c r="Z13" s="94"/>
      <c r="AA13" s="93"/>
      <c r="AB13" s="93"/>
      <c r="AC13" s="94"/>
      <c r="AD13" s="93"/>
      <c r="AE13" s="93"/>
      <c r="AF13" s="94"/>
      <c r="AG13" s="93"/>
      <c r="AH13" s="93"/>
      <c r="AI13" s="94"/>
      <c r="AJ13" s="93"/>
      <c r="AK13" s="93"/>
      <c r="AL13" s="94"/>
      <c r="AM13" s="93"/>
      <c r="AN13" s="93"/>
      <c r="AO13" s="94"/>
      <c r="AP13" s="95"/>
      <c r="AQ13" s="96"/>
      <c r="AR13" s="96"/>
      <c r="AS13" s="94"/>
      <c r="AT13" s="19"/>
      <c r="AU13" s="476"/>
      <c r="AV13" s="476"/>
      <c r="AW13" s="476"/>
      <c r="AX13" s="487"/>
      <c r="AY13" s="477"/>
      <c r="AZ13" s="477"/>
      <c r="BA13" s="477"/>
      <c r="BB13" s="477"/>
      <c r="BC13" s="477"/>
      <c r="BD13" s="477"/>
      <c r="BE13" s="477"/>
      <c r="BF13" s="477"/>
      <c r="BG13" s="477"/>
      <c r="BH13" s="477"/>
      <c r="BI13" s="477"/>
      <c r="BJ13" s="477"/>
      <c r="BK13" s="477"/>
      <c r="BL13" s="477"/>
      <c r="BM13" s="477"/>
      <c r="BN13" s="477"/>
      <c r="BO13" s="477"/>
      <c r="BP13" s="19"/>
      <c r="BQ13" s="19"/>
      <c r="BR13" s="19"/>
      <c r="BS13" s="41"/>
    </row>
    <row r="14" spans="1:83" ht="34.5" customHeight="1" thickBot="1" x14ac:dyDescent="0.25">
      <c r="B14" s="57"/>
      <c r="Q14" s="2535" t="s">
        <v>140</v>
      </c>
      <c r="R14" s="2536"/>
      <c r="S14" s="2536"/>
      <c r="T14" s="2536"/>
      <c r="U14" s="2536"/>
      <c r="V14" s="2536"/>
      <c r="W14" s="2536"/>
      <c r="X14" s="2536"/>
      <c r="Y14" s="2537"/>
      <c r="Z14" s="2547">
        <f>AQ9</f>
        <v>0</v>
      </c>
      <c r="AA14" s="2548"/>
      <c r="AB14" s="2548"/>
      <c r="AC14" s="2548"/>
      <c r="AD14" s="490" t="s">
        <v>87</v>
      </c>
      <c r="AE14" s="2540" t="s">
        <v>155</v>
      </c>
      <c r="AF14" s="2541"/>
      <c r="AG14" s="2541"/>
      <c r="AH14" s="2541"/>
      <c r="AI14" s="2541"/>
      <c r="AJ14" s="2541"/>
      <c r="AK14" s="2541"/>
      <c r="AL14" s="2541"/>
      <c r="AM14" s="2542"/>
      <c r="AN14" s="2549" t="str">
        <f>IF(Z15="","",IF(AND(AND(AQ10=0,AQ11&gt;0),AH6&gt;=1),"適合",IF(AND(AC6=1,AH6&gt;=VLOOKUP(ROUNDUP(Z15,0),KK_06,3,FALSE)),"適合","不適合")))</f>
        <v/>
      </c>
      <c r="AO14" s="2550"/>
      <c r="AP14" s="2550"/>
      <c r="AQ14" s="2550"/>
      <c r="AR14" s="2551"/>
      <c r="AS14" s="491"/>
      <c r="AT14" s="492"/>
      <c r="AU14" s="492"/>
      <c r="AV14" s="492"/>
      <c r="AW14" s="492"/>
      <c r="AX14" s="492"/>
      <c r="AY14" s="492"/>
      <c r="AZ14" s="492"/>
      <c r="BA14" s="2533"/>
      <c r="BB14" s="2533"/>
      <c r="BC14" s="2533"/>
      <c r="BD14" s="2534"/>
      <c r="BE14" s="2534"/>
      <c r="BF14" s="97"/>
      <c r="BG14" s="97"/>
      <c r="BH14" s="98"/>
      <c r="BK14" s="476"/>
      <c r="BL14" s="476"/>
      <c r="BM14" s="476"/>
      <c r="BN14" s="487"/>
      <c r="BO14" s="477"/>
      <c r="BP14" s="477"/>
      <c r="BQ14" s="477"/>
      <c r="BR14" s="477"/>
      <c r="BS14" s="477"/>
      <c r="BT14" s="477"/>
      <c r="BU14" s="477"/>
      <c r="BV14" s="477"/>
      <c r="BW14" s="477"/>
      <c r="BX14" s="477"/>
      <c r="BY14" s="477"/>
      <c r="BZ14" s="477"/>
      <c r="CA14" s="477"/>
      <c r="CB14" s="477"/>
      <c r="CC14" s="477"/>
      <c r="CD14" s="477"/>
      <c r="CE14" s="477"/>
    </row>
    <row r="15" spans="1:83" ht="34.5" customHeight="1" thickBot="1" x14ac:dyDescent="0.25">
      <c r="Q15" s="2535" t="s">
        <v>156</v>
      </c>
      <c r="R15" s="2536"/>
      <c r="S15" s="2536"/>
      <c r="T15" s="2536"/>
      <c r="U15" s="2536"/>
      <c r="V15" s="2536"/>
      <c r="W15" s="2536"/>
      <c r="X15" s="2536"/>
      <c r="Y15" s="2537"/>
      <c r="Z15" s="2538" t="str">
        <f>IF(ISERROR(ROUNDUP((AQ12/AQ9),1)),"",ROUND((AQ12/AQ9),1))</f>
        <v/>
      </c>
      <c r="AA15" s="2539"/>
      <c r="AB15" s="2539"/>
      <c r="AC15" s="2539"/>
      <c r="AD15" s="490" t="s">
        <v>284</v>
      </c>
      <c r="AE15" s="2540" t="s">
        <v>157</v>
      </c>
      <c r="AF15" s="2541"/>
      <c r="AG15" s="2541"/>
      <c r="AH15" s="2541"/>
      <c r="AI15" s="2541"/>
      <c r="AJ15" s="2541"/>
      <c r="AK15" s="2541"/>
      <c r="AL15" s="2541"/>
      <c r="AM15" s="2542"/>
      <c r="AN15" s="2543" t="str">
        <f>IF(Z15="","","夜勤 "&amp;IF(AP28&lt;=40,2,IF(AP28&lt;=60,3,IF(AP28&lt;=100,4,IF(AP28&lt;=140,5,IF(AP28&lt;=180,6,7))))))&amp;" 人"</f>
        <v xml:space="preserve"> 人</v>
      </c>
      <c r="AO15" s="2544"/>
      <c r="AP15" s="2544"/>
      <c r="AQ15" s="2544"/>
      <c r="AR15" s="2545"/>
      <c r="AS15" s="493"/>
      <c r="AT15" s="494"/>
      <c r="AU15" s="494"/>
      <c r="AV15" s="494"/>
      <c r="AW15" s="494"/>
      <c r="AX15" s="494"/>
      <c r="AY15" s="494"/>
      <c r="AZ15" s="494"/>
      <c r="BA15" s="2546"/>
      <c r="BB15" s="2546"/>
      <c r="BC15" s="2546"/>
      <c r="BD15" s="2534"/>
      <c r="BE15" s="2534"/>
      <c r="BF15" s="99"/>
      <c r="BG15" s="99"/>
      <c r="BH15" s="98"/>
      <c r="BK15" s="477"/>
      <c r="BL15" s="477"/>
      <c r="BM15" s="477"/>
      <c r="BN15" s="477"/>
      <c r="BO15" s="477"/>
      <c r="BP15" s="477"/>
      <c r="BQ15" s="477"/>
      <c r="BR15" s="477"/>
      <c r="BS15" s="477"/>
      <c r="BT15" s="477"/>
      <c r="BU15" s="477"/>
      <c r="BV15" s="477"/>
      <c r="BW15" s="477"/>
      <c r="BX15" s="477"/>
      <c r="BY15" s="477"/>
      <c r="BZ15" s="477"/>
      <c r="CA15" s="477"/>
      <c r="CB15" s="477"/>
      <c r="CC15" s="477"/>
      <c r="CD15" s="477"/>
      <c r="CE15" s="477"/>
    </row>
    <row r="16" spans="1:83" ht="34.5" customHeight="1" thickBot="1" x14ac:dyDescent="0.25">
      <c r="Q16" s="2559" t="s">
        <v>158</v>
      </c>
      <c r="R16" s="2560"/>
      <c r="S16" s="2560"/>
      <c r="T16" s="2560"/>
      <c r="U16" s="2560"/>
      <c r="V16" s="2560"/>
      <c r="W16" s="2560"/>
      <c r="X16" s="2560"/>
      <c r="Y16" s="2561"/>
      <c r="Z16" s="2555" t="str">
        <f>IF(AC6=1,"夜勤 ","宿直 ")&amp;AH6&amp;" 人"</f>
        <v>夜勤  人</v>
      </c>
      <c r="AA16" s="2544"/>
      <c r="AB16" s="2544"/>
      <c r="AC16" s="2544"/>
      <c r="AD16" s="2545"/>
      <c r="AE16" s="2562" t="s">
        <v>159</v>
      </c>
      <c r="AF16" s="2562"/>
      <c r="AG16" s="2562"/>
      <c r="AH16" s="2562"/>
      <c r="AI16" s="2562"/>
      <c r="AJ16" s="2562"/>
      <c r="AK16" s="2562"/>
      <c r="AL16" s="2562"/>
      <c r="AM16" s="2562"/>
      <c r="AN16" s="2563" t="str">
        <f>IF(AC6=2,"非該当",IF(OR(AH6="",AP29=""),"",IF(AP29&lt;=AP30,"該当","非該当")))</f>
        <v/>
      </c>
      <c r="AO16" s="2563"/>
      <c r="AP16" s="2563"/>
      <c r="AQ16" s="2563"/>
      <c r="AR16" s="2563"/>
      <c r="AS16" s="493"/>
      <c r="AT16" s="494"/>
      <c r="AU16" s="494"/>
      <c r="AV16" s="494"/>
      <c r="AW16" s="494"/>
      <c r="AX16" s="494"/>
      <c r="AY16" s="494"/>
      <c r="AZ16" s="494"/>
      <c r="BA16" s="2546"/>
      <c r="BB16" s="2546"/>
      <c r="BC16" s="2546"/>
      <c r="BD16" s="2534"/>
      <c r="BE16" s="2534"/>
      <c r="BF16" s="97"/>
      <c r="BG16" s="97"/>
      <c r="BH16" s="98"/>
      <c r="BK16" s="477"/>
      <c r="BL16" s="477"/>
      <c r="BM16" s="477"/>
      <c r="BN16" s="477"/>
      <c r="BO16" s="477"/>
      <c r="BP16" s="477"/>
      <c r="BQ16" s="477"/>
      <c r="BR16" s="477"/>
      <c r="BS16" s="477"/>
      <c r="BT16" s="477"/>
      <c r="BU16" s="477"/>
      <c r="BV16" s="477"/>
      <c r="BW16" s="477"/>
      <c r="BX16" s="477"/>
      <c r="BY16" s="477"/>
      <c r="BZ16" s="477"/>
      <c r="CA16" s="477"/>
      <c r="CB16" s="477"/>
      <c r="CC16" s="477"/>
      <c r="CD16" s="477"/>
      <c r="CE16" s="477"/>
    </row>
    <row r="17" spans="17:83" ht="34.5" customHeight="1" thickBot="1" x14ac:dyDescent="0.25">
      <c r="Q17" s="2552" t="s">
        <v>160</v>
      </c>
      <c r="R17" s="2553"/>
      <c r="S17" s="2553"/>
      <c r="T17" s="2553"/>
      <c r="U17" s="2553"/>
      <c r="V17" s="2553"/>
      <c r="W17" s="2553"/>
      <c r="X17" s="2553"/>
      <c r="Y17" s="2554"/>
      <c r="Z17" s="2555" t="str">
        <f>IF(AND(AQ11&gt;0,AQ10=0),"宿直 1 人",IF(AQ10&gt;0,"夜勤 "&amp;VLOOKUP(ROUNDUP(Z15,0),KK_06,3,FALSE)&amp;" 人","-"))</f>
        <v>-</v>
      </c>
      <c r="AA17" s="2544"/>
      <c r="AB17" s="2544"/>
      <c r="AC17" s="2544"/>
      <c r="AD17" s="2545"/>
      <c r="AE17" s="2556"/>
      <c r="AF17" s="2556"/>
      <c r="AG17" s="2556"/>
      <c r="AH17" s="2556"/>
      <c r="AI17" s="2556"/>
      <c r="AJ17" s="2556"/>
      <c r="AK17" s="2556"/>
      <c r="AL17" s="2556"/>
      <c r="AM17" s="2556"/>
      <c r="AN17" s="2557"/>
      <c r="AO17" s="2557"/>
      <c r="AP17" s="2557"/>
      <c r="AQ17" s="2557"/>
      <c r="AR17" s="2557"/>
      <c r="AS17" s="495"/>
      <c r="AT17" s="495"/>
      <c r="AU17" s="495"/>
      <c r="AV17" s="495"/>
      <c r="AW17" s="495"/>
      <c r="AX17" s="495"/>
      <c r="AY17" s="495"/>
      <c r="AZ17" s="495"/>
      <c r="BA17" s="2546"/>
      <c r="BB17" s="2546"/>
      <c r="BC17" s="2546"/>
      <c r="BD17" s="2558"/>
      <c r="BE17" s="2558"/>
      <c r="BF17" s="100"/>
      <c r="BG17" s="100"/>
      <c r="BH17" s="101"/>
      <c r="BK17" s="477"/>
      <c r="BL17" s="477"/>
      <c r="BM17" s="477"/>
      <c r="BN17" s="477"/>
      <c r="BO17" s="477"/>
      <c r="BP17" s="477"/>
      <c r="BQ17" s="477"/>
      <c r="BR17" s="477"/>
      <c r="BS17" s="477"/>
      <c r="BT17" s="477"/>
      <c r="BU17" s="477"/>
      <c r="BV17" s="477"/>
      <c r="BW17" s="477"/>
      <c r="BX17" s="477"/>
      <c r="BY17" s="477"/>
      <c r="BZ17" s="477"/>
      <c r="CA17" s="477"/>
      <c r="CB17" s="477"/>
      <c r="CC17" s="477"/>
      <c r="CD17" s="477"/>
      <c r="CE17" s="477"/>
    </row>
    <row r="18" spans="17:83" ht="8.25" customHeight="1" x14ac:dyDescent="0.2">
      <c r="AC18" s="495"/>
      <c r="AD18" s="495"/>
      <c r="AE18" s="2579"/>
      <c r="AF18" s="2579"/>
      <c r="AG18" s="2579"/>
      <c r="AH18" s="2579"/>
      <c r="AI18" s="2579"/>
      <c r="AJ18" s="2579"/>
      <c r="AK18" s="2579"/>
      <c r="AL18" s="2579"/>
      <c r="AM18" s="2579"/>
      <c r="AN18" s="2580"/>
      <c r="AO18" s="2580"/>
      <c r="AP18" s="2580"/>
      <c r="AQ18" s="2580"/>
      <c r="AR18" s="2580"/>
      <c r="AU18" s="477"/>
      <c r="AV18" s="477"/>
      <c r="AW18" s="477"/>
      <c r="AX18" s="477"/>
      <c r="AY18" s="477"/>
      <c r="AZ18" s="477"/>
      <c r="BA18" s="477"/>
      <c r="BB18" s="477"/>
      <c r="BC18" s="477"/>
      <c r="BD18" s="477"/>
      <c r="BE18" s="477"/>
      <c r="BF18" s="477"/>
      <c r="BG18" s="477"/>
      <c r="BH18" s="477"/>
      <c r="BI18" s="477"/>
      <c r="BJ18" s="477"/>
      <c r="BK18" s="477"/>
      <c r="BL18" s="477"/>
      <c r="BM18" s="477"/>
      <c r="BN18" s="477"/>
      <c r="BO18" s="477"/>
    </row>
    <row r="19" spans="17:83" ht="7.5" customHeight="1" x14ac:dyDescent="0.2">
      <c r="AG19" s="41"/>
      <c r="AH19" s="22"/>
      <c r="AI19" s="102"/>
      <c r="AJ19" s="102"/>
      <c r="AK19" s="102"/>
      <c r="AL19" s="102"/>
      <c r="AM19" s="102"/>
      <c r="AN19" s="102"/>
      <c r="AO19" s="102"/>
      <c r="AP19" s="97"/>
      <c r="AQ19" s="97"/>
      <c r="AR19" s="101"/>
      <c r="AU19" s="477"/>
      <c r="AV19" s="477"/>
      <c r="AW19" s="477"/>
      <c r="AX19" s="477"/>
      <c r="AY19" s="477"/>
      <c r="AZ19" s="477"/>
      <c r="BA19" s="477"/>
      <c r="BB19" s="477"/>
      <c r="BC19" s="477"/>
      <c r="BD19" s="477"/>
      <c r="BE19" s="477"/>
      <c r="BF19" s="477"/>
      <c r="BG19" s="477"/>
      <c r="BH19" s="477"/>
      <c r="BI19" s="477"/>
      <c r="BJ19" s="477"/>
      <c r="BK19" s="477"/>
      <c r="BL19" s="477"/>
      <c r="BM19" s="477"/>
      <c r="BN19" s="477"/>
      <c r="BO19" s="477"/>
    </row>
    <row r="20" spans="17:83" ht="25.5" customHeight="1" x14ac:dyDescent="0.2">
      <c r="AG20" s="41"/>
      <c r="AU20" s="476"/>
      <c r="AV20" s="476"/>
      <c r="AW20" s="476"/>
      <c r="AX20" s="476"/>
      <c r="AY20" s="487"/>
      <c r="AZ20" s="487"/>
      <c r="BA20" s="487"/>
      <c r="BB20" s="477"/>
      <c r="BC20" s="477"/>
      <c r="BD20" s="477"/>
      <c r="BE20" s="477"/>
      <c r="BF20" s="477"/>
      <c r="BG20" s="477"/>
      <c r="BH20" s="477"/>
      <c r="BI20" s="477"/>
      <c r="BJ20" s="477"/>
      <c r="BK20" s="477"/>
      <c r="BL20" s="477"/>
      <c r="BM20" s="477"/>
      <c r="BN20" s="477"/>
      <c r="BO20" s="477"/>
    </row>
    <row r="21" spans="17:83" ht="25.5" customHeight="1" x14ac:dyDescent="0.2">
      <c r="AG21" s="41"/>
      <c r="AU21" s="476"/>
      <c r="AV21" s="476"/>
      <c r="AW21" s="476"/>
      <c r="AX21" s="476"/>
      <c r="AY21" s="487"/>
      <c r="AZ21" s="487"/>
      <c r="BA21" s="487"/>
      <c r="BB21" s="477"/>
      <c r="BC21" s="477"/>
      <c r="BD21" s="477"/>
      <c r="BE21" s="477"/>
      <c r="BF21" s="477"/>
      <c r="BG21" s="477"/>
      <c r="BH21" s="477"/>
      <c r="BI21" s="477"/>
      <c r="BJ21" s="477"/>
      <c r="BK21" s="477"/>
      <c r="BL21" s="477"/>
      <c r="BM21" s="477"/>
      <c r="BN21" s="477"/>
      <c r="BO21" s="477"/>
    </row>
    <row r="22" spans="17:83" ht="25.5" customHeight="1" x14ac:dyDescent="0.2">
      <c r="AG22" s="41"/>
      <c r="AU22" s="476"/>
      <c r="AV22" s="476"/>
      <c r="AW22" s="476"/>
      <c r="AX22" s="476"/>
      <c r="AY22" s="487"/>
      <c r="AZ22" s="487"/>
      <c r="BA22" s="487"/>
      <c r="BB22" s="477"/>
      <c r="BC22" s="477"/>
      <c r="BD22" s="477"/>
      <c r="BE22" s="477"/>
      <c r="BF22" s="477"/>
      <c r="BG22" s="477"/>
      <c r="BH22" s="477"/>
      <c r="BI22" s="477"/>
      <c r="BJ22" s="477"/>
      <c r="BK22" s="477"/>
      <c r="BL22" s="477"/>
      <c r="BM22" s="477"/>
      <c r="BN22" s="477"/>
      <c r="BO22" s="477"/>
    </row>
    <row r="23" spans="17:83" ht="25.5" customHeight="1" x14ac:dyDescent="0.2">
      <c r="AF23" s="41"/>
      <c r="AU23" s="476"/>
      <c r="AV23" s="476"/>
      <c r="AW23" s="476"/>
      <c r="AX23" s="476"/>
      <c r="AY23" s="487"/>
      <c r="AZ23" s="487"/>
      <c r="BA23" s="487"/>
      <c r="BB23" s="477"/>
      <c r="BC23" s="477"/>
      <c r="BD23" s="477"/>
      <c r="BE23" s="477"/>
      <c r="BF23" s="477"/>
      <c r="BG23" s="477"/>
      <c r="BH23" s="477"/>
      <c r="BI23" s="477"/>
      <c r="BJ23" s="477"/>
      <c r="BK23" s="477"/>
      <c r="BL23" s="477"/>
      <c r="BM23" s="477"/>
      <c r="BN23" s="477"/>
      <c r="BO23" s="477"/>
    </row>
    <row r="24" spans="17:83" ht="25.5" customHeight="1" x14ac:dyDescent="0.2">
      <c r="AF24" s="41"/>
      <c r="AU24" s="476"/>
      <c r="AV24" s="476"/>
      <c r="AW24" s="476"/>
      <c r="AX24" s="487"/>
      <c r="AY24" s="477"/>
      <c r="AZ24" s="477"/>
      <c r="BA24" s="477"/>
      <c r="BB24" s="477"/>
      <c r="BC24" s="477"/>
      <c r="BD24" s="477"/>
      <c r="BE24" s="477"/>
      <c r="BF24" s="477"/>
      <c r="BG24" s="477"/>
      <c r="BH24" s="477"/>
      <c r="BI24" s="477"/>
      <c r="BJ24" s="477"/>
      <c r="BK24" s="477"/>
      <c r="BL24" s="477"/>
      <c r="BM24" s="477"/>
      <c r="BN24" s="477"/>
      <c r="BO24" s="477"/>
    </row>
    <row r="25" spans="17:83" ht="25.5" customHeight="1" thickBot="1" x14ac:dyDescent="0.25">
      <c r="AF25" s="160"/>
      <c r="AG25" s="138"/>
      <c r="AH25" s="138"/>
      <c r="AI25" s="138"/>
      <c r="AJ25" s="138"/>
      <c r="AK25" s="138"/>
      <c r="AL25" s="138"/>
      <c r="AM25" s="138"/>
      <c r="AN25" s="138"/>
      <c r="AO25" s="138"/>
      <c r="AP25" s="138"/>
      <c r="AQ25" s="138"/>
      <c r="AR25" s="138"/>
      <c r="AS25" s="138"/>
      <c r="AU25" s="476"/>
      <c r="AV25" s="476"/>
      <c r="AW25" s="476"/>
      <c r="AX25" s="487"/>
      <c r="AY25" s="477"/>
      <c r="AZ25" s="477"/>
      <c r="BA25" s="477"/>
      <c r="BB25" s="477"/>
      <c r="BC25" s="477"/>
      <c r="BD25" s="477"/>
      <c r="BE25" s="477"/>
      <c r="BF25" s="477"/>
      <c r="BG25" s="477"/>
      <c r="BH25" s="477"/>
      <c r="BI25" s="477"/>
      <c r="BJ25" s="477"/>
      <c r="BK25" s="477"/>
      <c r="BL25" s="477"/>
      <c r="BM25" s="477"/>
      <c r="BN25" s="477"/>
      <c r="BO25" s="477"/>
    </row>
    <row r="26" spans="17:83" ht="25.5" customHeight="1" thickBot="1" x14ac:dyDescent="0.25">
      <c r="AF26" s="160"/>
      <c r="AG26" s="138"/>
      <c r="AH26" s="138"/>
      <c r="AI26" s="2581" t="s">
        <v>161</v>
      </c>
      <c r="AJ26" s="2582"/>
      <c r="AK26" s="2582"/>
      <c r="AL26" s="2582"/>
      <c r="AM26" s="2582"/>
      <c r="AN26" s="2582"/>
      <c r="AO26" s="2583"/>
      <c r="AP26" s="2584" t="str">
        <f>IF(ISERROR(AQ12/AQ9),"",AQ12/AQ9)</f>
        <v/>
      </c>
      <c r="AQ26" s="2585"/>
      <c r="AR26" s="161" t="s">
        <v>284</v>
      </c>
      <c r="AS26" s="138"/>
      <c r="AU26" s="476"/>
      <c r="AV26" s="476"/>
      <c r="AW26" s="476"/>
      <c r="AX26" s="487"/>
      <c r="AY26" s="477"/>
      <c r="AZ26" s="477"/>
      <c r="BA26" s="477"/>
      <c r="BB26" s="477"/>
      <c r="BC26" s="477"/>
      <c r="BD26" s="477"/>
      <c r="BE26" s="477"/>
      <c r="BF26" s="477"/>
      <c r="BG26" s="477"/>
      <c r="BH26" s="477"/>
      <c r="BI26" s="477"/>
      <c r="BJ26" s="477"/>
      <c r="BK26" s="477"/>
      <c r="BL26" s="477"/>
      <c r="BM26" s="477"/>
      <c r="BN26" s="477"/>
      <c r="BO26" s="477"/>
    </row>
    <row r="27" spans="17:83" ht="25.5" customHeight="1" x14ac:dyDescent="0.2">
      <c r="AF27" s="160"/>
      <c r="AG27" s="138"/>
      <c r="AH27" s="138"/>
      <c r="AI27" s="2586" t="s">
        <v>162</v>
      </c>
      <c r="AJ27" s="2587"/>
      <c r="AK27" s="2587"/>
      <c r="AL27" s="2587"/>
      <c r="AM27" s="2587"/>
      <c r="AN27" s="2587"/>
      <c r="AO27" s="2588"/>
      <c r="AP27" s="2589" t="str">
        <f>IF(ISERROR(ROUND((AQ10/AQ9),1)),"",ROUND((AQ10/AQ9),1))</f>
        <v/>
      </c>
      <c r="AQ27" s="2590"/>
      <c r="AR27" s="162" t="s">
        <v>284</v>
      </c>
      <c r="AS27" s="138"/>
      <c r="AU27" s="476"/>
      <c r="AV27" s="476"/>
      <c r="AW27" s="476"/>
      <c r="AX27" s="487"/>
      <c r="AY27" s="477"/>
      <c r="AZ27" s="477"/>
      <c r="BA27" s="477"/>
      <c r="BB27" s="477"/>
      <c r="BC27" s="477"/>
      <c r="BD27" s="477"/>
      <c r="BE27" s="477"/>
      <c r="BF27" s="477"/>
      <c r="BG27" s="477"/>
      <c r="BH27" s="477"/>
      <c r="BI27" s="477"/>
      <c r="BJ27" s="477"/>
      <c r="BK27" s="477"/>
      <c r="BL27" s="477"/>
      <c r="BM27" s="477"/>
      <c r="BN27" s="477"/>
      <c r="BO27" s="477"/>
    </row>
    <row r="28" spans="17:83" ht="29.25" customHeight="1" x14ac:dyDescent="0.2">
      <c r="AF28" s="160"/>
      <c r="AG28" s="138"/>
      <c r="AH28" s="138"/>
      <c r="AI28" s="2568" t="s">
        <v>163</v>
      </c>
      <c r="AJ28" s="2569"/>
      <c r="AK28" s="2569"/>
      <c r="AL28" s="2569"/>
      <c r="AM28" s="2569"/>
      <c r="AN28" s="2569"/>
      <c r="AO28" s="2570"/>
      <c r="AP28" s="2571" t="str">
        <f>IF(ISERROR(ROUNDUP(Z15,0)),"",ROUNDUP(Z15,0))</f>
        <v/>
      </c>
      <c r="AQ28" s="2572"/>
      <c r="AR28" s="163" t="s">
        <v>284</v>
      </c>
      <c r="AS28" s="138"/>
      <c r="AU28" s="476"/>
      <c r="AV28" s="476"/>
      <c r="AW28" s="476"/>
      <c r="AX28" s="487"/>
      <c r="AY28" s="477"/>
      <c r="AZ28" s="477"/>
      <c r="BA28" s="477"/>
      <c r="BB28" s="477"/>
      <c r="BC28" s="477"/>
      <c r="BD28" s="477"/>
      <c r="BE28" s="477"/>
      <c r="BF28" s="477"/>
      <c r="BG28" s="477"/>
      <c r="BH28" s="477"/>
      <c r="BI28" s="477"/>
      <c r="BJ28" s="477"/>
      <c r="BK28" s="477"/>
      <c r="BL28" s="477"/>
      <c r="BM28" s="477"/>
      <c r="BN28" s="477"/>
      <c r="BO28" s="477"/>
    </row>
    <row r="29" spans="17:83" ht="28.5" customHeight="1" x14ac:dyDescent="0.2">
      <c r="AF29" s="160"/>
      <c r="AG29" s="138"/>
      <c r="AH29" s="138"/>
      <c r="AI29" s="2573" t="s">
        <v>658</v>
      </c>
      <c r="AJ29" s="2574"/>
      <c r="AK29" s="2574"/>
      <c r="AL29" s="2574"/>
      <c r="AM29" s="2574"/>
      <c r="AN29" s="2574"/>
      <c r="AO29" s="2575"/>
      <c r="AP29" s="2576">
        <f>IF(AP28&lt;=40,2,IF(AP28&lt;=60,3,IF(AP28&lt;=100,4,IF(AP28&lt;=140,5,IF(AP28&lt;=180,6,7)))))</f>
        <v>7</v>
      </c>
      <c r="AQ29" s="2577"/>
      <c r="AR29" s="164" t="s">
        <v>284</v>
      </c>
      <c r="AS29" s="138"/>
      <c r="AU29" s="476"/>
      <c r="AV29" s="476"/>
      <c r="AW29" s="476"/>
      <c r="AX29" s="487"/>
      <c r="AY29" s="477"/>
      <c r="AZ29" s="477"/>
      <c r="BA29" s="477"/>
      <c r="BB29" s="477"/>
      <c r="BC29" s="477"/>
      <c r="BD29" s="477"/>
      <c r="BE29" s="477"/>
      <c r="BF29" s="477"/>
      <c r="BG29" s="477"/>
      <c r="BH29" s="477"/>
      <c r="BI29" s="477"/>
      <c r="BJ29" s="477"/>
      <c r="BK29" s="477"/>
      <c r="BL29" s="477"/>
      <c r="BM29" s="477"/>
      <c r="BN29" s="477"/>
      <c r="BO29" s="477"/>
    </row>
    <row r="30" spans="17:83" ht="33.75" customHeight="1" x14ac:dyDescent="0.2">
      <c r="AF30" s="160"/>
      <c r="AG30" s="138"/>
      <c r="AH30" s="138"/>
      <c r="AI30" s="2576" t="s">
        <v>278</v>
      </c>
      <c r="AJ30" s="2577"/>
      <c r="AK30" s="2577"/>
      <c r="AL30" s="2577"/>
      <c r="AM30" s="2577"/>
      <c r="AN30" s="2577"/>
      <c r="AO30" s="2578"/>
      <c r="AP30" s="2576">
        <f>IF(AC6=1,AH6,"")</f>
        <v>0</v>
      </c>
      <c r="AQ30" s="2577"/>
      <c r="AR30" s="164" t="s">
        <v>284</v>
      </c>
      <c r="AS30" s="138"/>
      <c r="AU30" s="476"/>
      <c r="AV30" s="476"/>
      <c r="AW30" s="476"/>
      <c r="AX30" s="487"/>
      <c r="AY30" s="477"/>
      <c r="AZ30" s="477"/>
      <c r="BA30" s="477"/>
      <c r="BB30" s="477"/>
      <c r="BC30" s="477"/>
      <c r="BD30" s="477"/>
      <c r="BE30" s="477"/>
      <c r="BF30" s="477"/>
      <c r="BG30" s="477"/>
      <c r="BH30" s="477"/>
      <c r="BI30" s="477"/>
      <c r="BJ30" s="477"/>
      <c r="BK30" s="477"/>
      <c r="BL30" s="477"/>
      <c r="BM30" s="477"/>
      <c r="BN30" s="477"/>
      <c r="BO30" s="477"/>
    </row>
    <row r="31" spans="17:83" x14ac:dyDescent="0.2">
      <c r="AF31" s="160"/>
      <c r="AG31" s="138"/>
      <c r="AH31" s="138"/>
      <c r="AI31" s="138"/>
      <c r="AJ31" s="138"/>
      <c r="AK31" s="138"/>
      <c r="AL31" s="138"/>
      <c r="AM31" s="138"/>
      <c r="AN31" s="138"/>
      <c r="AO31" s="138"/>
      <c r="AP31" s="138"/>
      <c r="AQ31" s="138"/>
      <c r="AR31" s="138"/>
      <c r="AS31" s="138"/>
      <c r="AU31" s="476"/>
      <c r="AV31" s="476"/>
      <c r="AW31" s="476"/>
      <c r="AX31" s="487"/>
      <c r="AY31" s="477"/>
      <c r="AZ31" s="477"/>
      <c r="BA31" s="477"/>
      <c r="BB31" s="477"/>
      <c r="BC31" s="477"/>
      <c r="BD31" s="477"/>
      <c r="BE31" s="477"/>
      <c r="BF31" s="477"/>
      <c r="BG31" s="477"/>
      <c r="BH31" s="477"/>
      <c r="BI31" s="477"/>
      <c r="BJ31" s="477"/>
      <c r="BK31" s="477"/>
      <c r="BL31" s="477"/>
      <c r="BM31" s="477"/>
      <c r="BN31" s="477"/>
      <c r="BO31" s="477"/>
    </row>
    <row r="32" spans="17:83" x14ac:dyDescent="0.2">
      <c r="AF32" s="41"/>
      <c r="AU32" s="476"/>
      <c r="AV32" s="476"/>
      <c r="AW32" s="476"/>
      <c r="AX32" s="487"/>
      <c r="AY32" s="477"/>
      <c r="AZ32" s="477"/>
      <c r="BA32" s="477"/>
      <c r="BB32" s="477"/>
      <c r="BC32" s="477"/>
      <c r="BD32" s="477"/>
      <c r="BE32" s="477"/>
      <c r="BF32" s="477"/>
      <c r="BG32" s="477"/>
      <c r="BH32" s="477"/>
      <c r="BI32" s="477"/>
      <c r="BJ32" s="477"/>
      <c r="BK32" s="477"/>
      <c r="BL32" s="477"/>
      <c r="BM32" s="477"/>
      <c r="BN32" s="477"/>
      <c r="BO32" s="477"/>
    </row>
    <row r="33" spans="3:67" x14ac:dyDescent="0.2">
      <c r="AF33" s="41"/>
      <c r="AU33" s="476"/>
      <c r="AV33" s="476"/>
      <c r="AW33" s="476"/>
      <c r="AX33" s="487"/>
      <c r="AY33" s="477"/>
      <c r="AZ33" s="477"/>
      <c r="BA33" s="477"/>
      <c r="BB33" s="477"/>
      <c r="BC33" s="477"/>
      <c r="BD33" s="477"/>
      <c r="BE33" s="477"/>
      <c r="BF33" s="477"/>
      <c r="BG33" s="477"/>
      <c r="BH33" s="477"/>
      <c r="BI33" s="477"/>
      <c r="BJ33" s="477"/>
      <c r="BK33" s="477"/>
      <c r="BL33" s="477"/>
      <c r="BM33" s="477"/>
      <c r="BN33" s="477"/>
      <c r="BO33" s="477"/>
    </row>
    <row r="34" spans="3:67" x14ac:dyDescent="0.2">
      <c r="AF34" s="41"/>
      <c r="AU34" s="476"/>
      <c r="AV34" s="476"/>
      <c r="AW34" s="476"/>
      <c r="AX34" s="487"/>
      <c r="AY34" s="477"/>
      <c r="AZ34" s="477"/>
      <c r="BA34" s="477"/>
      <c r="BB34" s="477"/>
      <c r="BC34" s="477"/>
      <c r="BD34" s="477"/>
      <c r="BE34" s="477"/>
      <c r="BF34" s="477"/>
      <c r="BG34" s="477"/>
      <c r="BH34" s="477"/>
      <c r="BI34" s="477"/>
      <c r="BJ34" s="477"/>
      <c r="BK34" s="477"/>
      <c r="BL34" s="477"/>
      <c r="BM34" s="477"/>
      <c r="BN34" s="477"/>
      <c r="BO34" s="477"/>
    </row>
    <row r="35" spans="3:67" x14ac:dyDescent="0.2">
      <c r="AF35" s="41"/>
      <c r="AU35" s="476"/>
      <c r="AV35" s="476"/>
      <c r="AW35" s="476"/>
      <c r="AX35" s="487"/>
      <c r="AY35" s="477"/>
      <c r="AZ35" s="477"/>
      <c r="BA35" s="477"/>
      <c r="BB35" s="477"/>
      <c r="BC35" s="477"/>
      <c r="BD35" s="477"/>
      <c r="BE35" s="477"/>
      <c r="BF35" s="477"/>
      <c r="BG35" s="477"/>
      <c r="BH35" s="477"/>
      <c r="BI35" s="477"/>
      <c r="BJ35" s="477"/>
      <c r="BK35" s="477"/>
      <c r="BL35" s="477"/>
      <c r="BM35" s="477"/>
      <c r="BN35" s="477"/>
      <c r="BO35" s="477"/>
    </row>
    <row r="36" spans="3:67" x14ac:dyDescent="0.2">
      <c r="AF36" s="41"/>
      <c r="AU36" s="476"/>
      <c r="AV36" s="476"/>
      <c r="AW36" s="476"/>
      <c r="AX36" s="487"/>
      <c r="AY36" s="477"/>
      <c r="AZ36" s="477"/>
      <c r="BA36" s="477"/>
      <c r="BB36" s="477"/>
      <c r="BC36" s="477"/>
      <c r="BD36" s="477"/>
      <c r="BE36" s="477"/>
      <c r="BF36" s="477"/>
      <c r="BG36" s="477"/>
      <c r="BH36" s="477"/>
      <c r="BI36" s="477"/>
      <c r="BJ36" s="477"/>
      <c r="BK36" s="477"/>
      <c r="BL36" s="477"/>
      <c r="BM36" s="477"/>
      <c r="BN36" s="477"/>
      <c r="BO36" s="477"/>
    </row>
    <row r="37" spans="3:67" x14ac:dyDescent="0.2">
      <c r="AF37" s="41"/>
      <c r="AU37" s="476"/>
      <c r="AV37" s="476"/>
      <c r="AW37" s="476"/>
      <c r="AX37" s="487"/>
      <c r="AY37" s="477"/>
      <c r="AZ37" s="477"/>
      <c r="BA37" s="477"/>
      <c r="BB37" s="477"/>
      <c r="BC37" s="477"/>
      <c r="BD37" s="477"/>
      <c r="BE37" s="477"/>
      <c r="BF37" s="477"/>
      <c r="BG37" s="477"/>
      <c r="BH37" s="477"/>
      <c r="BI37" s="477"/>
      <c r="BJ37" s="477"/>
      <c r="BK37" s="477"/>
      <c r="BL37" s="477"/>
      <c r="BM37" s="477"/>
      <c r="BN37" s="477"/>
      <c r="BO37" s="477"/>
    </row>
    <row r="38" spans="3:67" x14ac:dyDescent="0.2">
      <c r="AF38" s="41"/>
      <c r="AU38" s="476"/>
      <c r="AV38" s="476"/>
      <c r="AW38" s="476"/>
      <c r="AX38" s="487"/>
      <c r="AY38" s="477"/>
      <c r="AZ38" s="477"/>
      <c r="BA38" s="477"/>
      <c r="BB38" s="477"/>
      <c r="BC38" s="477"/>
      <c r="BD38" s="477"/>
      <c r="BE38" s="477"/>
      <c r="BF38" s="477"/>
      <c r="BG38" s="477"/>
      <c r="BH38" s="477"/>
      <c r="BI38" s="477"/>
      <c r="BJ38" s="477"/>
      <c r="BK38" s="477"/>
      <c r="BL38" s="477"/>
      <c r="BM38" s="477"/>
      <c r="BN38" s="477"/>
      <c r="BO38" s="477"/>
    </row>
    <row r="39" spans="3:67" x14ac:dyDescent="0.2">
      <c r="AF39" s="41"/>
      <c r="AU39" s="476"/>
      <c r="AV39" s="476"/>
      <c r="AW39" s="476"/>
      <c r="AX39" s="487"/>
      <c r="AY39" s="477"/>
      <c r="AZ39" s="477"/>
      <c r="BA39" s="477"/>
      <c r="BB39" s="477"/>
      <c r="BC39" s="477"/>
      <c r="BD39" s="477"/>
      <c r="BE39" s="477"/>
      <c r="BF39" s="477"/>
      <c r="BG39" s="477"/>
      <c r="BH39" s="477"/>
      <c r="BI39" s="477"/>
      <c r="BJ39" s="477"/>
      <c r="BK39" s="477"/>
      <c r="BL39" s="477"/>
      <c r="BM39" s="477"/>
      <c r="BN39" s="477"/>
      <c r="BO39" s="477"/>
    </row>
    <row r="40" spans="3:67" x14ac:dyDescent="0.2">
      <c r="AF40" s="41"/>
      <c r="AU40" s="476"/>
      <c r="AV40" s="476"/>
      <c r="AW40" s="476"/>
      <c r="AX40" s="487"/>
      <c r="AY40" s="477"/>
      <c r="AZ40" s="477"/>
      <c r="BA40" s="477"/>
      <c r="BB40" s="477"/>
      <c r="BC40" s="477"/>
      <c r="BD40" s="477"/>
      <c r="BE40" s="477"/>
      <c r="BF40" s="477"/>
      <c r="BG40" s="477"/>
      <c r="BH40" s="477"/>
      <c r="BI40" s="477"/>
      <c r="BJ40" s="477"/>
      <c r="BK40" s="477"/>
      <c r="BL40" s="477"/>
      <c r="BM40" s="477"/>
      <c r="BN40" s="477"/>
      <c r="BO40" s="477"/>
    </row>
    <row r="41" spans="3:67" x14ac:dyDescent="0.2">
      <c r="AF41" s="41"/>
      <c r="AU41" s="476"/>
      <c r="AV41" s="476"/>
      <c r="AW41" s="476"/>
      <c r="AX41" s="487"/>
      <c r="AY41" s="477"/>
      <c r="AZ41" s="477"/>
      <c r="BA41" s="477"/>
      <c r="BB41" s="477"/>
      <c r="BC41" s="477"/>
      <c r="BD41" s="477"/>
      <c r="BE41" s="477"/>
      <c r="BF41" s="477"/>
      <c r="BG41" s="477"/>
      <c r="BH41" s="477"/>
      <c r="BI41" s="477"/>
      <c r="BJ41" s="477"/>
      <c r="BK41" s="477"/>
      <c r="BL41" s="477"/>
      <c r="BM41" s="477"/>
      <c r="BN41" s="477"/>
      <c r="BO41" s="477"/>
    </row>
    <row r="42" spans="3:67" x14ac:dyDescent="0.2">
      <c r="AF42" s="41"/>
      <c r="AU42" s="476"/>
      <c r="AV42" s="476"/>
      <c r="AW42" s="476"/>
      <c r="AX42" s="487"/>
      <c r="AY42" s="477"/>
      <c r="AZ42" s="477"/>
      <c r="BA42" s="477"/>
      <c r="BB42" s="477"/>
      <c r="BC42" s="477"/>
      <c r="BD42" s="477"/>
      <c r="BE42" s="477"/>
      <c r="BF42" s="477"/>
      <c r="BG42" s="477"/>
      <c r="BH42" s="477"/>
      <c r="BI42" s="477"/>
      <c r="BJ42" s="477"/>
      <c r="BK42" s="477"/>
      <c r="BL42" s="477"/>
      <c r="BM42" s="477"/>
      <c r="BN42" s="477"/>
      <c r="BO42" s="477"/>
    </row>
    <row r="43" spans="3:67" x14ac:dyDescent="0.2">
      <c r="AF43" s="41"/>
      <c r="AU43" s="476"/>
      <c r="AV43" s="476"/>
      <c r="AW43" s="476"/>
      <c r="AX43" s="487"/>
      <c r="AY43" s="477"/>
      <c r="AZ43" s="477"/>
      <c r="BA43" s="477"/>
      <c r="BB43" s="477"/>
      <c r="BC43" s="477"/>
      <c r="BD43" s="477"/>
      <c r="BE43" s="477"/>
      <c r="BF43" s="477"/>
      <c r="BG43" s="477"/>
      <c r="BH43" s="477"/>
      <c r="BI43" s="477"/>
      <c r="BJ43" s="477"/>
      <c r="BK43" s="477"/>
      <c r="BL43" s="477"/>
      <c r="BM43" s="477"/>
      <c r="BN43" s="477"/>
      <c r="BO43" s="477"/>
    </row>
    <row r="44" spans="3:67" x14ac:dyDescent="0.2">
      <c r="AF44" s="41"/>
      <c r="AU44" s="476"/>
      <c r="AV44" s="476"/>
      <c r="AW44" s="476"/>
      <c r="AX44" s="487"/>
      <c r="AY44" s="477"/>
      <c r="AZ44" s="477"/>
      <c r="BA44" s="477"/>
      <c r="BB44" s="477"/>
      <c r="BC44" s="477"/>
      <c r="BD44" s="477"/>
      <c r="BE44" s="477"/>
      <c r="BF44" s="477"/>
      <c r="BG44" s="477"/>
      <c r="BH44" s="477"/>
      <c r="BI44" s="477"/>
      <c r="BJ44" s="477"/>
      <c r="BK44" s="477"/>
      <c r="BL44" s="477"/>
      <c r="BM44" s="477"/>
      <c r="BN44" s="477"/>
      <c r="BO44" s="477"/>
    </row>
    <row r="45" spans="3:67" x14ac:dyDescent="0.2">
      <c r="AF45" s="41"/>
      <c r="AU45" s="476"/>
      <c r="AV45" s="476"/>
      <c r="AW45" s="476"/>
      <c r="AX45" s="487"/>
      <c r="AY45" s="477"/>
      <c r="AZ45" s="477"/>
      <c r="BA45" s="477"/>
      <c r="BB45" s="477"/>
      <c r="BC45" s="477"/>
      <c r="BD45" s="477"/>
      <c r="BE45" s="477"/>
      <c r="BF45" s="477"/>
      <c r="BG45" s="477"/>
      <c r="BH45" s="477"/>
      <c r="BI45" s="477"/>
      <c r="BJ45" s="477"/>
      <c r="BK45" s="477"/>
      <c r="BL45" s="477"/>
      <c r="BM45" s="477"/>
      <c r="BN45" s="477"/>
      <c r="BO45" s="477"/>
    </row>
    <row r="46" spans="3:67" x14ac:dyDescent="0.2">
      <c r="O46" s="496"/>
      <c r="P46" s="496"/>
      <c r="Q46" s="496"/>
      <c r="R46" s="496"/>
      <c r="S46" s="497"/>
      <c r="T46" s="23"/>
      <c r="U46" s="23"/>
      <c r="V46" s="496"/>
      <c r="W46" s="496"/>
      <c r="X46" s="496"/>
      <c r="Y46" s="496"/>
      <c r="Z46" s="498"/>
      <c r="AA46" s="498"/>
      <c r="AB46" s="23"/>
      <c r="AF46" s="41"/>
      <c r="AU46" s="476"/>
      <c r="AV46" s="476"/>
      <c r="AW46" s="476"/>
      <c r="AX46" s="487"/>
      <c r="AY46" s="477"/>
      <c r="AZ46" s="477"/>
      <c r="BA46" s="477"/>
      <c r="BB46" s="477"/>
      <c r="BC46" s="477"/>
      <c r="BD46" s="477"/>
      <c r="BE46" s="477"/>
      <c r="BF46" s="477"/>
      <c r="BG46" s="477"/>
      <c r="BH46" s="477"/>
      <c r="BI46" s="477"/>
      <c r="BJ46" s="477"/>
      <c r="BK46" s="477"/>
      <c r="BL46" s="477"/>
      <c r="BM46" s="477"/>
      <c r="BN46" s="477"/>
      <c r="BO46" s="477"/>
    </row>
    <row r="47" spans="3:67" x14ac:dyDescent="0.2">
      <c r="C47" s="20"/>
      <c r="D47" s="20"/>
      <c r="E47" s="20"/>
      <c r="F47" s="20"/>
      <c r="G47" s="496"/>
      <c r="H47" s="496"/>
      <c r="I47" s="496"/>
      <c r="J47" s="496"/>
      <c r="K47" s="499"/>
      <c r="L47" s="499"/>
      <c r="M47" s="23"/>
      <c r="N47" s="496"/>
      <c r="AC47" s="496"/>
      <c r="AD47" s="496"/>
      <c r="AE47" s="496"/>
      <c r="AF47" s="496"/>
      <c r="AG47" s="500"/>
      <c r="AH47" s="500"/>
      <c r="AI47" s="23"/>
      <c r="AJ47" s="23"/>
      <c r="AK47" s="23"/>
      <c r="AL47" s="23"/>
      <c r="AM47" s="23"/>
      <c r="AN47" s="103"/>
      <c r="AO47" s="104"/>
      <c r="AP47" s="104"/>
      <c r="AQ47" s="104"/>
      <c r="AU47" s="476"/>
      <c r="AV47" s="476"/>
      <c r="AW47" s="476"/>
      <c r="AX47" s="487"/>
      <c r="AY47" s="477"/>
      <c r="AZ47" s="477"/>
      <c r="BA47" s="477"/>
      <c r="BB47" s="477"/>
      <c r="BC47" s="477"/>
      <c r="BD47" s="477"/>
      <c r="BE47" s="477"/>
      <c r="BF47" s="477"/>
      <c r="BG47" s="477"/>
      <c r="BH47" s="477"/>
      <c r="BI47" s="477"/>
      <c r="BJ47" s="477"/>
      <c r="BK47" s="477"/>
      <c r="BL47" s="477"/>
      <c r="BM47" s="477"/>
      <c r="BN47" s="477"/>
      <c r="BO47" s="477"/>
    </row>
    <row r="48" spans="3:67" x14ac:dyDescent="0.2">
      <c r="AU48" s="501"/>
      <c r="AV48" s="501"/>
      <c r="AW48" s="501"/>
      <c r="AX48" s="501"/>
      <c r="AY48" s="502"/>
      <c r="AZ48" s="502"/>
      <c r="BA48" s="502"/>
      <c r="BB48" s="502"/>
      <c r="BC48" s="503"/>
      <c r="BD48" s="503"/>
      <c r="BE48" s="503"/>
      <c r="BF48" s="503"/>
      <c r="BG48" s="503"/>
      <c r="BH48" s="504"/>
      <c r="BI48" s="505"/>
      <c r="BJ48" s="505"/>
      <c r="BK48" s="505"/>
      <c r="BL48" s="477"/>
      <c r="BM48" s="477"/>
      <c r="BN48" s="477"/>
      <c r="BO48" s="477"/>
    </row>
    <row r="49" spans="47:67" x14ac:dyDescent="0.2">
      <c r="AU49" s="476"/>
      <c r="AV49" s="476"/>
      <c r="AW49" s="476"/>
      <c r="AX49" s="476"/>
      <c r="AY49" s="477"/>
      <c r="AZ49" s="477"/>
      <c r="BA49" s="477"/>
      <c r="BB49" s="477"/>
      <c r="BC49" s="477"/>
      <c r="BD49" s="477"/>
      <c r="BE49" s="477"/>
      <c r="BF49" s="477"/>
      <c r="BG49" s="477"/>
      <c r="BH49" s="477"/>
      <c r="BI49" s="477"/>
      <c r="BJ49" s="477"/>
      <c r="BK49" s="477"/>
      <c r="BL49" s="477"/>
      <c r="BM49" s="477"/>
      <c r="BN49" s="477"/>
      <c r="BO49" s="477"/>
    </row>
    <row r="50" spans="47:67" x14ac:dyDescent="0.2">
      <c r="AU50" s="476"/>
      <c r="AV50" s="476"/>
      <c r="AW50" s="476"/>
      <c r="AX50" s="476"/>
      <c r="AY50" s="477"/>
      <c r="AZ50" s="477"/>
      <c r="BA50" s="477"/>
      <c r="BB50" s="477"/>
      <c r="BC50" s="477"/>
      <c r="BD50" s="477"/>
      <c r="BE50" s="477"/>
      <c r="BF50" s="477"/>
      <c r="BG50" s="477"/>
      <c r="BH50" s="477"/>
      <c r="BI50" s="477"/>
      <c r="BJ50" s="477"/>
      <c r="BK50" s="477"/>
      <c r="BL50" s="477"/>
      <c r="BM50" s="477"/>
      <c r="BN50" s="477"/>
      <c r="BO50" s="477"/>
    </row>
    <row r="51" spans="47:67" x14ac:dyDescent="0.2">
      <c r="AU51" s="476"/>
      <c r="AV51" s="476"/>
      <c r="AW51" s="476"/>
      <c r="AX51" s="476"/>
      <c r="AY51" s="477"/>
      <c r="AZ51" s="477"/>
      <c r="BA51" s="477"/>
      <c r="BB51" s="477"/>
      <c r="BC51" s="477"/>
      <c r="BD51" s="477"/>
      <c r="BE51" s="477"/>
      <c r="BF51" s="477"/>
      <c r="BG51" s="477"/>
      <c r="BH51" s="477"/>
      <c r="BI51" s="477"/>
      <c r="BJ51" s="477"/>
      <c r="BK51" s="477"/>
      <c r="BL51" s="477"/>
      <c r="BM51" s="477"/>
      <c r="BN51" s="477"/>
      <c r="BO51" s="477"/>
    </row>
    <row r="52" spans="47:67" x14ac:dyDescent="0.2">
      <c r="AU52" s="476"/>
      <c r="AV52" s="476"/>
      <c r="AW52" s="476"/>
      <c r="AX52" s="476"/>
      <c r="AY52" s="477"/>
      <c r="AZ52" s="477"/>
      <c r="BA52" s="477"/>
      <c r="BB52" s="477"/>
      <c r="BC52" s="477"/>
      <c r="BD52" s="477"/>
      <c r="BE52" s="477"/>
      <c r="BF52" s="477"/>
      <c r="BG52" s="477"/>
      <c r="BH52" s="477"/>
      <c r="BI52" s="477"/>
      <c r="BJ52" s="477"/>
      <c r="BK52" s="477"/>
      <c r="BL52" s="477"/>
      <c r="BM52" s="477"/>
      <c r="BN52" s="477"/>
      <c r="BO52" s="477"/>
    </row>
    <row r="53" spans="47:67" x14ac:dyDescent="0.2">
      <c r="AU53" s="476"/>
      <c r="AV53" s="476"/>
      <c r="AW53" s="476"/>
      <c r="AX53" s="476"/>
      <c r="AY53" s="477"/>
      <c r="AZ53" s="477"/>
      <c r="BA53" s="477"/>
      <c r="BB53" s="477"/>
      <c r="BC53" s="477"/>
      <c r="BD53" s="477"/>
      <c r="BE53" s="477"/>
      <c r="BF53" s="477"/>
      <c r="BG53" s="477"/>
      <c r="BH53" s="477"/>
      <c r="BI53" s="477"/>
      <c r="BJ53" s="477"/>
      <c r="BK53" s="477"/>
      <c r="BL53" s="477"/>
      <c r="BM53" s="477"/>
      <c r="BN53" s="477"/>
      <c r="BO53" s="477"/>
    </row>
    <row r="54" spans="47:67" x14ac:dyDescent="0.2">
      <c r="AU54" s="476"/>
      <c r="AV54" s="476"/>
      <c r="AW54" s="476"/>
      <c r="AX54" s="476"/>
      <c r="AY54" s="477"/>
      <c r="AZ54" s="477"/>
      <c r="BA54" s="477"/>
      <c r="BB54" s="477"/>
      <c r="BC54" s="477"/>
      <c r="BD54" s="477"/>
      <c r="BE54" s="477"/>
      <c r="BF54" s="477"/>
      <c r="BG54" s="477"/>
      <c r="BH54" s="477"/>
      <c r="BI54" s="477"/>
      <c r="BJ54" s="477"/>
      <c r="BK54" s="477"/>
      <c r="BL54" s="477"/>
      <c r="BM54" s="477"/>
      <c r="BN54" s="477"/>
      <c r="BO54" s="477"/>
    </row>
    <row r="55" spans="47:67" x14ac:dyDescent="0.2">
      <c r="AU55" s="476"/>
      <c r="AV55" s="476"/>
      <c r="AW55" s="476"/>
      <c r="AX55" s="476"/>
      <c r="AY55" s="477"/>
      <c r="AZ55" s="477"/>
      <c r="BA55" s="477"/>
      <c r="BB55" s="477"/>
      <c r="BC55" s="477"/>
      <c r="BD55" s="477"/>
      <c r="BE55" s="477"/>
      <c r="BF55" s="477"/>
      <c r="BG55" s="477"/>
      <c r="BH55" s="477"/>
      <c r="BI55" s="477"/>
      <c r="BJ55" s="477"/>
      <c r="BK55" s="477"/>
      <c r="BL55" s="477"/>
      <c r="BM55" s="477"/>
      <c r="BN55" s="477"/>
      <c r="BO55" s="477"/>
    </row>
    <row r="56" spans="47:67" x14ac:dyDescent="0.2">
      <c r="AU56" s="476"/>
      <c r="AV56" s="476"/>
      <c r="AW56" s="476"/>
      <c r="AX56" s="476"/>
      <c r="AY56" s="477"/>
      <c r="AZ56" s="477"/>
      <c r="BA56" s="477"/>
      <c r="BB56" s="477"/>
      <c r="BC56" s="477"/>
      <c r="BD56" s="477"/>
      <c r="BE56" s="477"/>
      <c r="BF56" s="477"/>
      <c r="BG56" s="477"/>
      <c r="BH56" s="477"/>
      <c r="BI56" s="477"/>
      <c r="BJ56" s="477"/>
      <c r="BK56" s="477"/>
      <c r="BL56" s="477"/>
      <c r="BM56" s="477"/>
      <c r="BN56" s="477"/>
      <c r="BO56" s="477"/>
    </row>
    <row r="57" spans="47:67" x14ac:dyDescent="0.2">
      <c r="AU57" s="476"/>
      <c r="AV57" s="476"/>
      <c r="AW57" s="476"/>
      <c r="AX57" s="476"/>
      <c r="AY57" s="477"/>
      <c r="AZ57" s="477"/>
      <c r="BA57" s="477"/>
      <c r="BB57" s="477"/>
      <c r="BC57" s="477"/>
      <c r="BD57" s="477"/>
      <c r="BE57" s="477"/>
      <c r="BF57" s="477"/>
      <c r="BG57" s="477"/>
      <c r="BH57" s="477"/>
      <c r="BI57" s="477"/>
      <c r="BJ57" s="477"/>
      <c r="BK57" s="477"/>
      <c r="BL57" s="477"/>
      <c r="BM57" s="477"/>
      <c r="BN57" s="477"/>
      <c r="BO57" s="477"/>
    </row>
    <row r="58" spans="47:67" x14ac:dyDescent="0.2">
      <c r="AU58" s="476"/>
      <c r="AV58" s="476"/>
      <c r="AW58" s="476"/>
      <c r="AX58" s="476"/>
      <c r="AY58" s="477"/>
      <c r="AZ58" s="477"/>
      <c r="BA58" s="477"/>
      <c r="BB58" s="477"/>
      <c r="BC58" s="477"/>
      <c r="BD58" s="477"/>
      <c r="BE58" s="477"/>
      <c r="BF58" s="477"/>
      <c r="BG58" s="477"/>
      <c r="BH58" s="477"/>
      <c r="BI58" s="477"/>
      <c r="BJ58" s="477"/>
      <c r="BK58" s="477"/>
      <c r="BL58" s="477"/>
      <c r="BM58" s="477"/>
      <c r="BN58" s="477"/>
      <c r="BO58" s="477"/>
    </row>
    <row r="59" spans="47:67" x14ac:dyDescent="0.2">
      <c r="AU59" s="476"/>
      <c r="AV59" s="476"/>
      <c r="AW59" s="476"/>
      <c r="AX59" s="476"/>
      <c r="AY59" s="477"/>
      <c r="AZ59" s="477"/>
      <c r="BA59" s="477"/>
      <c r="BB59" s="477"/>
      <c r="BC59" s="477"/>
      <c r="BD59" s="477"/>
      <c r="BE59" s="477"/>
      <c r="BF59" s="477"/>
      <c r="BG59" s="477"/>
      <c r="BH59" s="477"/>
      <c r="BI59" s="477"/>
      <c r="BJ59" s="477"/>
      <c r="BK59" s="477"/>
      <c r="BL59" s="477"/>
      <c r="BM59" s="477"/>
      <c r="BN59" s="477"/>
      <c r="BO59" s="477"/>
    </row>
    <row r="60" spans="47:67" x14ac:dyDescent="0.2">
      <c r="AU60" s="476"/>
      <c r="AV60" s="476"/>
      <c r="AW60" s="476"/>
      <c r="AX60" s="476"/>
      <c r="AY60" s="477"/>
      <c r="AZ60" s="477"/>
      <c r="BA60" s="477"/>
      <c r="BB60" s="477"/>
      <c r="BC60" s="477"/>
      <c r="BD60" s="477"/>
      <c r="BE60" s="477"/>
      <c r="BF60" s="477"/>
      <c r="BG60" s="477"/>
      <c r="BH60" s="477"/>
      <c r="BI60" s="477"/>
      <c r="BJ60" s="477"/>
      <c r="BK60" s="477"/>
      <c r="BL60" s="477"/>
      <c r="BM60" s="477"/>
      <c r="BN60" s="477"/>
      <c r="BO60" s="477"/>
    </row>
    <row r="61" spans="47:67" x14ac:dyDescent="0.2">
      <c r="AU61" s="476"/>
      <c r="AV61" s="476"/>
      <c r="AW61" s="476"/>
      <c r="AX61" s="476"/>
      <c r="AY61" s="477"/>
      <c r="AZ61" s="477"/>
      <c r="BA61" s="477"/>
      <c r="BB61" s="477"/>
      <c r="BC61" s="477"/>
      <c r="BD61" s="477"/>
      <c r="BE61" s="477"/>
      <c r="BF61" s="477"/>
      <c r="BG61" s="477"/>
      <c r="BH61" s="477"/>
      <c r="BI61" s="477"/>
      <c r="BJ61" s="477"/>
      <c r="BK61" s="477"/>
      <c r="BL61" s="477"/>
      <c r="BM61" s="477"/>
      <c r="BN61" s="477"/>
      <c r="BO61" s="477"/>
    </row>
    <row r="62" spans="47:67" x14ac:dyDescent="0.2">
      <c r="AU62" s="476"/>
      <c r="AV62" s="476"/>
      <c r="AW62" s="476"/>
      <c r="AX62" s="476"/>
      <c r="AY62" s="477"/>
      <c r="AZ62" s="477"/>
      <c r="BA62" s="477"/>
      <c r="BB62" s="477"/>
      <c r="BC62" s="477"/>
      <c r="BD62" s="477"/>
      <c r="BE62" s="477"/>
      <c r="BF62" s="477"/>
      <c r="BG62" s="477"/>
      <c r="BH62" s="477"/>
      <c r="BI62" s="477"/>
      <c r="BJ62" s="477"/>
      <c r="BK62" s="477"/>
      <c r="BL62" s="477"/>
      <c r="BM62" s="477"/>
      <c r="BN62" s="477"/>
      <c r="BO62" s="477"/>
    </row>
    <row r="63" spans="47:67" x14ac:dyDescent="0.2">
      <c r="AU63" s="476"/>
      <c r="AV63" s="476"/>
      <c r="AW63" s="476"/>
      <c r="AX63" s="476"/>
      <c r="AY63" s="477"/>
      <c r="AZ63" s="477"/>
      <c r="BA63" s="477"/>
      <c r="BB63" s="477"/>
      <c r="BC63" s="477"/>
      <c r="BD63" s="477"/>
      <c r="BE63" s="477"/>
      <c r="BF63" s="477"/>
      <c r="BG63" s="477"/>
      <c r="BH63" s="477"/>
      <c r="BI63" s="477"/>
      <c r="BJ63" s="477"/>
      <c r="BK63" s="477"/>
      <c r="BL63" s="477"/>
      <c r="BM63" s="477"/>
      <c r="BN63" s="477"/>
      <c r="BO63" s="477"/>
    </row>
    <row r="64" spans="47:67" x14ac:dyDescent="0.2">
      <c r="AU64" s="476"/>
      <c r="AV64" s="476"/>
      <c r="AW64" s="476"/>
      <c r="AX64" s="476"/>
      <c r="AY64" s="477"/>
      <c r="AZ64" s="477"/>
      <c r="BA64" s="477"/>
      <c r="BB64" s="477"/>
      <c r="BC64" s="477"/>
      <c r="BD64" s="477"/>
      <c r="BE64" s="477"/>
      <c r="BF64" s="477"/>
      <c r="BG64" s="477"/>
      <c r="BH64" s="477"/>
      <c r="BI64" s="477"/>
      <c r="BJ64" s="477"/>
      <c r="BK64" s="477"/>
      <c r="BL64" s="477"/>
      <c r="BM64" s="477"/>
      <c r="BN64" s="477"/>
      <c r="BO64" s="477"/>
    </row>
    <row r="65" spans="47:67" x14ac:dyDescent="0.2">
      <c r="AU65" s="476"/>
      <c r="AV65" s="476"/>
      <c r="AW65" s="476"/>
      <c r="AX65" s="476"/>
      <c r="AY65" s="477"/>
      <c r="AZ65" s="477"/>
      <c r="BA65" s="477"/>
      <c r="BB65" s="477"/>
      <c r="BC65" s="477"/>
      <c r="BD65" s="477"/>
      <c r="BE65" s="477"/>
      <c r="BF65" s="477"/>
      <c r="BG65" s="477"/>
      <c r="BH65" s="477"/>
      <c r="BI65" s="477"/>
      <c r="BJ65" s="477"/>
      <c r="BK65" s="477"/>
      <c r="BL65" s="477"/>
      <c r="BM65" s="477"/>
      <c r="BN65" s="477"/>
      <c r="BO65" s="477"/>
    </row>
    <row r="66" spans="47:67" x14ac:dyDescent="0.2">
      <c r="AU66" s="476"/>
      <c r="AV66" s="476"/>
      <c r="AW66" s="476"/>
      <c r="AX66" s="476"/>
      <c r="AY66" s="477"/>
      <c r="AZ66" s="477"/>
      <c r="BA66" s="477"/>
      <c r="BB66" s="477"/>
      <c r="BC66" s="477"/>
      <c r="BD66" s="477"/>
      <c r="BE66" s="477"/>
      <c r="BF66" s="477"/>
      <c r="BG66" s="477"/>
      <c r="BH66" s="477"/>
      <c r="BI66" s="477"/>
      <c r="BJ66" s="477"/>
      <c r="BK66" s="477"/>
      <c r="BL66" s="477"/>
      <c r="BM66" s="477"/>
      <c r="BN66" s="477"/>
      <c r="BO66" s="477"/>
    </row>
    <row r="67" spans="47:67" x14ac:dyDescent="0.2">
      <c r="AU67" s="476"/>
      <c r="AV67" s="476"/>
      <c r="AW67" s="476"/>
      <c r="AX67" s="476"/>
      <c r="AY67" s="477"/>
      <c r="AZ67" s="477"/>
      <c r="BA67" s="477"/>
      <c r="BB67" s="477"/>
      <c r="BC67" s="477"/>
      <c r="BD67" s="477"/>
      <c r="BE67" s="477"/>
      <c r="BF67" s="477"/>
      <c r="BG67" s="477"/>
      <c r="BH67" s="477"/>
      <c r="BI67" s="477"/>
      <c r="BJ67" s="477"/>
      <c r="BK67" s="477"/>
      <c r="BL67" s="477"/>
      <c r="BM67" s="477"/>
      <c r="BN67" s="477"/>
      <c r="BO67" s="477"/>
    </row>
    <row r="68" spans="47:67" x14ac:dyDescent="0.2">
      <c r="AU68" s="476"/>
      <c r="AV68" s="476"/>
      <c r="AW68" s="476"/>
      <c r="AX68" s="476"/>
      <c r="AY68" s="477"/>
      <c r="AZ68" s="477"/>
      <c r="BA68" s="477"/>
      <c r="BB68" s="477"/>
      <c r="BC68" s="477"/>
      <c r="BD68" s="477"/>
      <c r="BE68" s="477"/>
      <c r="BF68" s="477"/>
      <c r="BG68" s="477"/>
      <c r="BH68" s="477"/>
      <c r="BI68" s="477"/>
      <c r="BJ68" s="477"/>
      <c r="BK68" s="477"/>
      <c r="BL68" s="477"/>
      <c r="BM68" s="477"/>
      <c r="BN68" s="477"/>
      <c r="BO68" s="477"/>
    </row>
    <row r="69" spans="47:67" x14ac:dyDescent="0.2">
      <c r="AU69" s="476"/>
      <c r="AV69" s="476"/>
      <c r="AW69" s="476"/>
      <c r="AX69" s="476"/>
      <c r="AY69" s="477"/>
      <c r="AZ69" s="477"/>
      <c r="BA69" s="477"/>
      <c r="BB69" s="477"/>
      <c r="BC69" s="477"/>
      <c r="BD69" s="477"/>
      <c r="BE69" s="477"/>
      <c r="BF69" s="477"/>
      <c r="BG69" s="477"/>
      <c r="BH69" s="477"/>
      <c r="BI69" s="477"/>
      <c r="BJ69" s="477"/>
      <c r="BK69" s="477"/>
      <c r="BL69" s="477"/>
      <c r="BM69" s="477"/>
      <c r="BN69" s="477"/>
      <c r="BO69" s="477"/>
    </row>
    <row r="70" spans="47:67" x14ac:dyDescent="0.2">
      <c r="AU70" s="476"/>
      <c r="AV70" s="476"/>
      <c r="AW70" s="476"/>
      <c r="AX70" s="476"/>
      <c r="AY70" s="477"/>
      <c r="AZ70" s="477"/>
      <c r="BA70" s="477"/>
      <c r="BB70" s="477"/>
      <c r="BC70" s="477"/>
      <c r="BD70" s="477"/>
      <c r="BE70" s="477"/>
      <c r="BF70" s="477"/>
      <c r="BG70" s="477"/>
      <c r="BH70" s="477"/>
      <c r="BI70" s="477"/>
      <c r="BJ70" s="477"/>
      <c r="BK70" s="477"/>
      <c r="BL70" s="477"/>
      <c r="BM70" s="477"/>
      <c r="BN70" s="477"/>
      <c r="BO70" s="477"/>
    </row>
    <row r="71" spans="47:67" x14ac:dyDescent="0.2">
      <c r="AU71" s="476"/>
      <c r="AV71" s="476"/>
      <c r="AW71" s="476"/>
      <c r="AX71" s="476"/>
      <c r="AY71" s="477"/>
      <c r="AZ71" s="477"/>
      <c r="BA71" s="477"/>
      <c r="BB71" s="477"/>
      <c r="BC71" s="477"/>
      <c r="BD71" s="477"/>
      <c r="BE71" s="477"/>
      <c r="BF71" s="477"/>
      <c r="BG71" s="477"/>
      <c r="BH71" s="477"/>
      <c r="BI71" s="477"/>
      <c r="BJ71" s="477"/>
      <c r="BK71" s="477"/>
      <c r="BL71" s="477"/>
      <c r="BM71" s="477"/>
      <c r="BN71" s="477"/>
      <c r="BO71" s="477"/>
    </row>
    <row r="72" spans="47:67" x14ac:dyDescent="0.2">
      <c r="AU72" s="476"/>
      <c r="AV72" s="476"/>
      <c r="AW72" s="476"/>
      <c r="AX72" s="476"/>
      <c r="AY72" s="477"/>
      <c r="AZ72" s="477"/>
      <c r="BA72" s="477"/>
      <c r="BB72" s="477"/>
      <c r="BC72" s="477"/>
      <c r="BD72" s="477"/>
      <c r="BE72" s="477"/>
      <c r="BF72" s="477"/>
      <c r="BG72" s="477"/>
      <c r="BH72" s="477"/>
      <c r="BI72" s="477"/>
      <c r="BJ72" s="477"/>
      <c r="BK72" s="477"/>
      <c r="BL72" s="477"/>
      <c r="BM72" s="477"/>
      <c r="BN72" s="477"/>
      <c r="BO72" s="477"/>
    </row>
    <row r="73" spans="47:67" x14ac:dyDescent="0.2">
      <c r="AU73" s="476"/>
      <c r="AV73" s="476"/>
      <c r="AW73" s="476"/>
      <c r="AX73" s="476"/>
      <c r="AY73" s="477"/>
      <c r="AZ73" s="477"/>
      <c r="BA73" s="477"/>
      <c r="BB73" s="477"/>
      <c r="BC73" s="477"/>
      <c r="BD73" s="477"/>
      <c r="BE73" s="477"/>
      <c r="BF73" s="477"/>
      <c r="BG73" s="477"/>
      <c r="BH73" s="477"/>
      <c r="BI73" s="477"/>
      <c r="BJ73" s="477"/>
      <c r="BK73" s="477"/>
      <c r="BL73" s="477"/>
      <c r="BM73" s="477"/>
      <c r="BN73" s="477"/>
      <c r="BO73" s="477"/>
    </row>
    <row r="74" spans="47:67" x14ac:dyDescent="0.2">
      <c r="AU74" s="476"/>
      <c r="AV74" s="476"/>
      <c r="AW74" s="476"/>
      <c r="AX74" s="476"/>
      <c r="AY74" s="477"/>
      <c r="AZ74" s="477"/>
      <c r="BA74" s="477"/>
      <c r="BB74" s="477"/>
      <c r="BC74" s="477"/>
      <c r="BD74" s="477"/>
      <c r="BE74" s="477"/>
      <c r="BF74" s="477"/>
      <c r="BG74" s="477"/>
      <c r="BH74" s="477"/>
      <c r="BI74" s="477"/>
      <c r="BJ74" s="477"/>
      <c r="BK74" s="477"/>
      <c r="BL74" s="477"/>
      <c r="BM74" s="477"/>
      <c r="BN74" s="477"/>
      <c r="BO74" s="477"/>
    </row>
    <row r="75" spans="47:67" x14ac:dyDescent="0.2">
      <c r="AU75" s="476"/>
      <c r="AV75" s="476"/>
      <c r="AW75" s="476"/>
      <c r="AX75" s="476"/>
      <c r="AY75" s="477"/>
      <c r="AZ75" s="477"/>
      <c r="BA75" s="477"/>
      <c r="BB75" s="477"/>
      <c r="BC75" s="477"/>
      <c r="BD75" s="477"/>
      <c r="BE75" s="477"/>
      <c r="BF75" s="477"/>
      <c r="BG75" s="477"/>
      <c r="BH75" s="477"/>
      <c r="BI75" s="477"/>
      <c r="BJ75" s="477"/>
      <c r="BK75" s="477"/>
      <c r="BL75" s="477"/>
      <c r="BM75" s="477"/>
      <c r="BN75" s="477"/>
      <c r="BO75" s="477"/>
    </row>
    <row r="76" spans="47:67" x14ac:dyDescent="0.2">
      <c r="AU76" s="476"/>
      <c r="AV76" s="76">
        <v>1</v>
      </c>
      <c r="AW76" s="76" t="s">
        <v>269</v>
      </c>
      <c r="AX76" s="476"/>
      <c r="AY76" s="477"/>
      <c r="AZ76" s="477"/>
      <c r="BA76" s="477"/>
      <c r="BB76" s="477"/>
      <c r="BC76" s="477"/>
      <c r="BD76" s="477"/>
      <c r="BE76" s="477"/>
      <c r="BF76" s="477"/>
      <c r="BG76" s="477"/>
      <c r="BH76" s="477"/>
      <c r="BI76" s="477"/>
      <c r="BJ76" s="477"/>
      <c r="BK76" s="477"/>
      <c r="BL76" s="477"/>
      <c r="BM76" s="477"/>
      <c r="BN76" s="477"/>
      <c r="BO76" s="477"/>
    </row>
    <row r="77" spans="47:67" x14ac:dyDescent="0.2">
      <c r="AU77" s="476"/>
      <c r="AV77" s="76">
        <v>2</v>
      </c>
      <c r="AW77" s="76" t="s">
        <v>659</v>
      </c>
      <c r="AX77" s="476"/>
      <c r="AY77" s="477"/>
      <c r="AZ77" s="477"/>
      <c r="BA77" s="477"/>
      <c r="BB77" s="477"/>
      <c r="BC77" s="477"/>
      <c r="BD77" s="477"/>
      <c r="BE77" s="477"/>
      <c r="BF77" s="477"/>
      <c r="BG77" s="477"/>
      <c r="BH77" s="477"/>
      <c r="BI77" s="477"/>
      <c r="BJ77" s="477"/>
      <c r="BK77" s="477"/>
      <c r="BL77" s="477"/>
      <c r="BM77" s="477"/>
      <c r="BN77" s="477"/>
      <c r="BO77" s="477"/>
    </row>
    <row r="78" spans="47:67" x14ac:dyDescent="0.2">
      <c r="AU78" s="476"/>
      <c r="AV78" s="76">
        <v>3</v>
      </c>
      <c r="AW78" s="76" t="s">
        <v>165</v>
      </c>
      <c r="AX78" s="476"/>
      <c r="AY78" s="477"/>
      <c r="AZ78" s="477"/>
      <c r="BA78" s="477"/>
      <c r="BB78" s="477"/>
      <c r="BC78" s="477"/>
      <c r="BD78" s="477"/>
      <c r="BE78" s="477"/>
      <c r="BF78" s="477"/>
      <c r="BG78" s="477"/>
      <c r="BH78" s="477"/>
      <c r="BI78" s="477"/>
      <c r="BJ78" s="477"/>
      <c r="BK78" s="477"/>
      <c r="BL78" s="477"/>
      <c r="BM78" s="477"/>
      <c r="BN78" s="477"/>
      <c r="BO78" s="477"/>
    </row>
    <row r="79" spans="47:67" x14ac:dyDescent="0.2">
      <c r="AU79" s="476"/>
      <c r="AV79" s="76">
        <v>4</v>
      </c>
      <c r="AW79" s="76" t="s">
        <v>166</v>
      </c>
      <c r="AX79" s="476"/>
      <c r="AY79" s="477"/>
      <c r="AZ79" s="477"/>
      <c r="BA79" s="477"/>
      <c r="BB79" s="477"/>
      <c r="BC79" s="477"/>
      <c r="BD79" s="477"/>
      <c r="BE79" s="477"/>
      <c r="BF79" s="477"/>
      <c r="BG79" s="477"/>
      <c r="BH79" s="477"/>
      <c r="BI79" s="477"/>
      <c r="BJ79" s="477"/>
      <c r="BK79" s="477"/>
      <c r="BL79" s="477"/>
      <c r="BM79" s="477"/>
      <c r="BN79" s="477"/>
      <c r="BO79" s="477"/>
    </row>
    <row r="80" spans="47:67" x14ac:dyDescent="0.2">
      <c r="AU80" s="476"/>
      <c r="AV80" s="76">
        <v>5</v>
      </c>
      <c r="AW80" s="76" t="s">
        <v>660</v>
      </c>
      <c r="AX80" s="476"/>
      <c r="AY80" s="477"/>
      <c r="AZ80" s="477"/>
      <c r="BA80" s="477"/>
      <c r="BB80" s="477"/>
      <c r="BC80" s="477"/>
      <c r="BD80" s="477"/>
      <c r="BE80" s="477"/>
      <c r="BF80" s="477"/>
      <c r="BG80" s="477"/>
      <c r="BH80" s="477"/>
      <c r="BI80" s="477"/>
      <c r="BJ80" s="477"/>
      <c r="BK80" s="477"/>
      <c r="BL80" s="477"/>
      <c r="BM80" s="477"/>
      <c r="BN80" s="477"/>
      <c r="BO80" s="477"/>
    </row>
    <row r="81" spans="47:67" x14ac:dyDescent="0.2">
      <c r="AU81" s="476"/>
      <c r="AV81" s="76">
        <v>6</v>
      </c>
      <c r="AW81" s="76" t="s">
        <v>168</v>
      </c>
      <c r="AX81" s="476"/>
      <c r="AY81" s="477"/>
      <c r="AZ81" s="477"/>
      <c r="BA81" s="477"/>
      <c r="BB81" s="477"/>
      <c r="BC81" s="477"/>
      <c r="BD81" s="477"/>
      <c r="BE81" s="477"/>
      <c r="BF81" s="477"/>
      <c r="BG81" s="477"/>
      <c r="BH81" s="477"/>
      <c r="BI81" s="477"/>
      <c r="BJ81" s="477"/>
      <c r="BK81" s="477"/>
      <c r="BL81" s="477"/>
      <c r="BM81" s="477"/>
      <c r="BN81" s="477"/>
      <c r="BO81" s="477"/>
    </row>
    <row r="82" spans="47:67" x14ac:dyDescent="0.2">
      <c r="AU82" s="476"/>
      <c r="AV82" s="76">
        <v>7</v>
      </c>
      <c r="AW82" s="76" t="s">
        <v>169</v>
      </c>
      <c r="AX82" s="476"/>
      <c r="AY82" s="477"/>
      <c r="AZ82" s="477"/>
      <c r="BA82" s="477"/>
      <c r="BB82" s="477"/>
      <c r="BC82" s="477"/>
      <c r="BD82" s="477"/>
      <c r="BE82" s="477"/>
      <c r="BF82" s="477"/>
      <c r="BG82" s="477"/>
      <c r="BH82" s="477"/>
      <c r="BI82" s="477"/>
      <c r="BJ82" s="477"/>
      <c r="BK82" s="477"/>
      <c r="BL82" s="477"/>
      <c r="BM82" s="477"/>
      <c r="BN82" s="477"/>
      <c r="BO82" s="477"/>
    </row>
    <row r="83" spans="47:67" x14ac:dyDescent="0.2">
      <c r="AU83" s="476"/>
      <c r="AV83" s="76">
        <v>8</v>
      </c>
      <c r="AW83" s="76" t="s">
        <v>170</v>
      </c>
      <c r="AX83" s="476"/>
      <c r="AY83" s="477"/>
      <c r="AZ83" s="477"/>
      <c r="BA83" s="477"/>
      <c r="BB83" s="477"/>
      <c r="BC83" s="477"/>
      <c r="BD83" s="477"/>
      <c r="BE83" s="477"/>
      <c r="BF83" s="477"/>
      <c r="BG83" s="477"/>
      <c r="BH83" s="477"/>
      <c r="BI83" s="477"/>
      <c r="BJ83" s="477"/>
      <c r="BK83" s="477"/>
      <c r="BL83" s="477"/>
      <c r="BM83" s="477"/>
      <c r="BN83" s="477"/>
      <c r="BO83" s="477"/>
    </row>
    <row r="84" spans="47:67" x14ac:dyDescent="0.2">
      <c r="AU84" s="476"/>
      <c r="AV84" s="76">
        <v>9</v>
      </c>
      <c r="AW84" s="76" t="s">
        <v>661</v>
      </c>
      <c r="AX84" s="476"/>
      <c r="AY84" s="477"/>
      <c r="AZ84" s="477"/>
      <c r="BA84" s="477"/>
      <c r="BB84" s="477"/>
      <c r="BC84" s="477"/>
      <c r="BD84" s="477"/>
      <c r="BE84" s="477"/>
      <c r="BF84" s="477"/>
      <c r="BG84" s="477"/>
      <c r="BH84" s="477"/>
      <c r="BI84" s="477"/>
      <c r="BJ84" s="477"/>
      <c r="BK84" s="477"/>
      <c r="BL84" s="477"/>
      <c r="BM84" s="477"/>
      <c r="BN84" s="477"/>
      <c r="BO84" s="477"/>
    </row>
    <row r="85" spans="47:67" x14ac:dyDescent="0.2">
      <c r="AU85" s="476"/>
      <c r="AV85" s="76">
        <v>10</v>
      </c>
      <c r="AW85" s="76" t="s">
        <v>662</v>
      </c>
      <c r="AX85" s="476"/>
      <c r="AY85" s="477"/>
      <c r="AZ85" s="477"/>
      <c r="BA85" s="477"/>
      <c r="BB85" s="477"/>
      <c r="BC85" s="477"/>
      <c r="BD85" s="477"/>
      <c r="BE85" s="477"/>
      <c r="BF85" s="477"/>
      <c r="BG85" s="477"/>
      <c r="BH85" s="477"/>
      <c r="BI85" s="477"/>
      <c r="BJ85" s="477"/>
      <c r="BK85" s="477"/>
      <c r="BL85" s="477"/>
      <c r="BM85" s="477"/>
      <c r="BN85" s="477"/>
      <c r="BO85" s="477"/>
    </row>
    <row r="86" spans="47:67" x14ac:dyDescent="0.2">
      <c r="AU86" s="476"/>
      <c r="AV86" s="76">
        <v>11</v>
      </c>
      <c r="AW86" s="76" t="s">
        <v>270</v>
      </c>
      <c r="AX86" s="476"/>
      <c r="AY86" s="477"/>
      <c r="AZ86" s="477"/>
      <c r="BA86" s="477"/>
      <c r="BB86" s="477"/>
      <c r="BC86" s="477"/>
      <c r="BD86" s="477"/>
      <c r="BE86" s="477"/>
      <c r="BF86" s="477"/>
      <c r="BG86" s="477"/>
      <c r="BH86" s="477"/>
      <c r="BI86" s="477"/>
      <c r="BJ86" s="477"/>
      <c r="BK86" s="477"/>
      <c r="BL86" s="477"/>
      <c r="BM86" s="477"/>
      <c r="BN86" s="477"/>
      <c r="BO86" s="477"/>
    </row>
    <row r="87" spans="47:67" x14ac:dyDescent="0.2">
      <c r="AU87" s="476"/>
      <c r="AV87" s="105" t="s">
        <v>271</v>
      </c>
      <c r="AW87" s="105"/>
      <c r="AX87" s="476"/>
      <c r="AY87" s="477"/>
      <c r="AZ87" s="477"/>
      <c r="BA87" s="477"/>
      <c r="BB87" s="477"/>
      <c r="BC87" s="477"/>
      <c r="BD87" s="477"/>
      <c r="BE87" s="477"/>
      <c r="BF87" s="477"/>
      <c r="BG87" s="477"/>
      <c r="BH87" s="477"/>
      <c r="BI87" s="477"/>
      <c r="BJ87" s="477"/>
      <c r="BK87" s="477"/>
      <c r="BL87" s="477"/>
      <c r="BM87" s="477"/>
      <c r="BN87" s="477"/>
      <c r="BO87" s="477"/>
    </row>
    <row r="88" spans="47:67" x14ac:dyDescent="0.2">
      <c r="AU88" s="476"/>
      <c r="AV88" s="476"/>
      <c r="AW88" s="476"/>
      <c r="AX88" s="476"/>
      <c r="AY88" s="477"/>
      <c r="AZ88" s="477"/>
      <c r="BA88" s="477"/>
      <c r="BB88" s="477"/>
      <c r="BC88" s="477"/>
      <c r="BD88" s="477"/>
      <c r="BE88" s="477"/>
      <c r="BF88" s="477"/>
      <c r="BG88" s="477"/>
      <c r="BH88" s="477"/>
      <c r="BI88" s="477"/>
      <c r="BJ88" s="477"/>
      <c r="BK88" s="477"/>
      <c r="BL88" s="477"/>
      <c r="BM88" s="477"/>
      <c r="BN88" s="477"/>
      <c r="BO88" s="477"/>
    </row>
    <row r="89" spans="47:67" x14ac:dyDescent="0.2">
      <c r="AU89" s="476"/>
      <c r="AV89" s="476"/>
      <c r="AW89" s="476"/>
      <c r="AX89" s="476"/>
      <c r="AY89" s="477"/>
      <c r="AZ89" s="477"/>
      <c r="BA89" s="477"/>
      <c r="BB89" s="477"/>
      <c r="BC89" s="477"/>
      <c r="BD89" s="477"/>
      <c r="BE89" s="477"/>
      <c r="BF89" s="477"/>
      <c r="BG89" s="477"/>
      <c r="BH89" s="477"/>
      <c r="BI89" s="477"/>
      <c r="BJ89" s="477"/>
      <c r="BK89" s="477"/>
      <c r="BL89" s="477"/>
      <c r="BM89" s="477"/>
      <c r="BN89" s="477"/>
      <c r="BO89" s="477"/>
    </row>
    <row r="90" spans="47:67" x14ac:dyDescent="0.2">
      <c r="AU90" s="476"/>
      <c r="AV90" s="476"/>
      <c r="AW90" s="476"/>
      <c r="AX90" s="476"/>
      <c r="AY90" s="477"/>
      <c r="AZ90" s="477"/>
      <c r="BA90" s="477"/>
      <c r="BB90" s="477"/>
      <c r="BC90" s="477"/>
      <c r="BD90" s="477"/>
      <c r="BE90" s="477"/>
      <c r="BF90" s="477"/>
      <c r="BG90" s="477"/>
      <c r="BH90" s="477"/>
      <c r="BI90" s="477"/>
      <c r="BJ90" s="477"/>
      <c r="BK90" s="477"/>
      <c r="BL90" s="477"/>
      <c r="BM90" s="477"/>
      <c r="BN90" s="477"/>
      <c r="BO90" s="477"/>
    </row>
    <row r="91" spans="47:67" x14ac:dyDescent="0.2">
      <c r="AU91" s="476"/>
      <c r="AV91" s="476"/>
      <c r="AW91" s="476"/>
      <c r="AX91" s="476"/>
      <c r="AY91" s="477"/>
      <c r="AZ91" s="477"/>
      <c r="BA91" s="477"/>
      <c r="BB91" s="477"/>
      <c r="BC91" s="477"/>
      <c r="BD91" s="477"/>
      <c r="BE91" s="477"/>
      <c r="BF91" s="477"/>
      <c r="BG91" s="477"/>
      <c r="BH91" s="477"/>
      <c r="BI91" s="477"/>
      <c r="BJ91" s="477"/>
      <c r="BK91" s="477"/>
      <c r="BL91" s="477"/>
      <c r="BM91" s="477"/>
      <c r="BN91" s="477"/>
      <c r="BO91" s="477"/>
    </row>
    <row r="92" spans="47:67" x14ac:dyDescent="0.2">
      <c r="AU92" s="476"/>
      <c r="AV92" s="476"/>
      <c r="AW92" s="476"/>
      <c r="AX92" s="476"/>
      <c r="AY92" s="477"/>
      <c r="AZ92" s="477"/>
      <c r="BA92" s="477"/>
      <c r="BB92" s="477"/>
      <c r="BC92" s="477"/>
      <c r="BD92" s="477"/>
      <c r="BE92" s="477"/>
      <c r="BF92" s="477"/>
      <c r="BG92" s="477"/>
      <c r="BH92" s="477"/>
      <c r="BI92" s="477"/>
      <c r="BJ92" s="477"/>
      <c r="BK92" s="477"/>
      <c r="BL92" s="477"/>
      <c r="BM92" s="477"/>
      <c r="BN92" s="477"/>
      <c r="BO92" s="477"/>
    </row>
    <row r="93" spans="47:67" ht="13.8" thickBot="1" x14ac:dyDescent="0.25">
      <c r="AU93" s="476"/>
      <c r="AV93" s="476"/>
      <c r="AW93" s="476"/>
      <c r="AX93" s="476"/>
      <c r="AY93" s="477"/>
      <c r="AZ93" s="506" t="s">
        <v>173</v>
      </c>
      <c r="BA93" s="477"/>
      <c r="BB93" s="477"/>
      <c r="BC93" s="477"/>
      <c r="BD93" s="477"/>
      <c r="BE93" s="477"/>
      <c r="BF93" s="477"/>
      <c r="BG93" s="477"/>
      <c r="BH93" s="477"/>
      <c r="BI93" s="477"/>
      <c r="BJ93" s="477"/>
      <c r="BK93" s="477"/>
      <c r="BL93" s="477"/>
      <c r="BM93" s="477"/>
      <c r="BN93" s="477"/>
      <c r="BO93" s="477"/>
    </row>
    <row r="94" spans="47:67" ht="24.6" thickBot="1" x14ac:dyDescent="0.25">
      <c r="AU94" s="476"/>
      <c r="AV94" s="476"/>
      <c r="AW94" s="476"/>
      <c r="AX94" s="476"/>
      <c r="AY94" s="477"/>
      <c r="AZ94" s="106" t="s">
        <v>174</v>
      </c>
      <c r="BA94" s="107" t="s">
        <v>175</v>
      </c>
      <c r="BB94" s="106" t="s">
        <v>176</v>
      </c>
      <c r="BC94" s="108" t="s">
        <v>663</v>
      </c>
      <c r="BD94" s="109" t="s">
        <v>164</v>
      </c>
      <c r="BE94" s="109" t="s">
        <v>165</v>
      </c>
      <c r="BF94" s="110" t="s">
        <v>166</v>
      </c>
      <c r="BG94" s="108" t="s">
        <v>167</v>
      </c>
      <c r="BH94" s="109" t="s">
        <v>168</v>
      </c>
      <c r="BI94" s="109" t="s">
        <v>664</v>
      </c>
      <c r="BJ94" s="110" t="s">
        <v>170</v>
      </c>
      <c r="BK94" s="108" t="s">
        <v>171</v>
      </c>
      <c r="BL94" s="110" t="s">
        <v>172</v>
      </c>
      <c r="BM94" s="106" t="s">
        <v>177</v>
      </c>
      <c r="BN94" s="477"/>
      <c r="BO94" s="477"/>
    </row>
    <row r="95" spans="47:67" ht="13.8" thickBot="1" x14ac:dyDescent="0.25">
      <c r="AU95" s="476"/>
      <c r="AV95" s="476"/>
      <c r="AW95" s="476"/>
      <c r="AX95" s="476"/>
      <c r="AY95" s="477"/>
      <c r="AZ95" s="111">
        <f>BA15</f>
        <v>0</v>
      </c>
      <c r="BA95" s="112">
        <f>BA16</f>
        <v>0</v>
      </c>
      <c r="BB95" s="113">
        <f>BA14</f>
        <v>0</v>
      </c>
      <c r="BC95" s="114" t="str">
        <f>IF(OR(AND(BB95&gt;=5,AZ95&gt;=60),BB95&gt;=5.5),1,"-")</f>
        <v>-</v>
      </c>
      <c r="BD95" s="115" t="str">
        <f>IF(OR(AND(BB95&gt;=5,AND(AZ95&gt;=50,AZ95&lt;60)),AND(BB95&gt;=5.3,BB95&lt;5.5)),2,"-")</f>
        <v>-</v>
      </c>
      <c r="BE95" s="115" t="str">
        <f>IF(OR(AND(BB95&gt;=5,AND(AZ95&gt;=40,AZ95&lt;50)),AND(BB95&gt;=5.1,BB95&lt;5.3)),3,"－")</f>
        <v>－</v>
      </c>
      <c r="BF95" s="116" t="str">
        <f>IF(OR(AND(BB95&gt;=5,AZ95&lt;40),AND(AND(BB95&gt;=4.5,BB95&lt;5),BA95&gt;=50),AND(BB95&gt;=4.9,BB95&lt;5.1)),4,"－")</f>
        <v>－</v>
      </c>
      <c r="BG95" s="114" t="str">
        <f>IF(OR(AND(AND(BB95&gt;=4.5,BB95&lt;5),AND(BA95&gt;=40,BA95&lt;50)),AND(BB95&gt;=4.7,BB95&lt;4.9)),5,"－")</f>
        <v>－</v>
      </c>
      <c r="BH95" s="115" t="str">
        <f>IF(OR(AND(AND(BB95&gt;=4.5,BB95&lt;5),BA95&lt;40),AND(AND(BB95&gt;=4,BB95&lt;4.5),BA95&gt;=40),AND(BB95&gt;=4.4,BB95&lt;4.7)),6,"－")</f>
        <v>－</v>
      </c>
      <c r="BI95" s="115" t="str">
        <f>IF(OR(AND(AND(BB95&gt;=4,BB95&lt;4.5),AND(BA95&gt;=30,BA95&lt;40)),AND(BB95&gt;=4.1,BB95&lt;4.4)),7,"－")</f>
        <v>－</v>
      </c>
      <c r="BJ95" s="116" t="str">
        <f>IF(OR(AND(AND(BB95&gt;=4,BB95&lt;4.5),BA95&lt;30),AND(BB95&lt;4,BA95&gt;=30),AND(BB95&gt;=3.8,BB95&lt;4.1)),8,"－")</f>
        <v>－</v>
      </c>
      <c r="BK95" s="114" t="str">
        <f>IF(OR(AND(BB95&lt;4,AND(BA95&gt;=20,BA95&lt;30)),AND(BB95&gt;=3.5,BB95&lt;3.8)),9,"－")</f>
        <v>－</v>
      </c>
      <c r="BL95" s="116">
        <f>IF(OR(AND(BB95&lt;4,BA95&lt;20),BB95&lt;3.5),10,"－")</f>
        <v>10</v>
      </c>
      <c r="BM95" s="38">
        <f>MIN(BC95:BL95)</f>
        <v>10</v>
      </c>
      <c r="BN95" s="477"/>
      <c r="BO95" s="477"/>
    </row>
    <row r="96" spans="47:67" x14ac:dyDescent="0.2">
      <c r="AU96" s="476"/>
      <c r="AV96" s="476"/>
      <c r="AW96" s="476"/>
      <c r="AX96" s="476"/>
      <c r="AY96" s="477"/>
      <c r="AZ96" s="477"/>
      <c r="BA96" s="477"/>
      <c r="BB96" s="477"/>
      <c r="BC96" s="477"/>
      <c r="BD96" s="477"/>
      <c r="BE96" s="477"/>
      <c r="BF96" s="477"/>
      <c r="BG96" s="477"/>
      <c r="BH96" s="477"/>
      <c r="BI96" s="477"/>
      <c r="BJ96" s="477"/>
      <c r="BK96" s="477"/>
      <c r="BL96" s="477"/>
      <c r="BM96" s="477"/>
      <c r="BN96" s="477"/>
      <c r="BO96" s="477"/>
    </row>
    <row r="97" spans="47:67" x14ac:dyDescent="0.2">
      <c r="AU97" s="476"/>
      <c r="AV97" s="476"/>
      <c r="AW97" s="476"/>
      <c r="AX97" s="476"/>
      <c r="AY97" s="477"/>
      <c r="AZ97" s="477"/>
      <c r="BA97" s="477"/>
      <c r="BB97" s="477"/>
      <c r="BC97" s="477"/>
      <c r="BD97" s="477"/>
      <c r="BE97" s="477"/>
      <c r="BF97" s="477"/>
      <c r="BG97" s="477"/>
      <c r="BH97" s="477"/>
      <c r="BI97" s="477"/>
      <c r="BJ97" s="477"/>
      <c r="BK97" s="477"/>
      <c r="BL97" s="477"/>
      <c r="BM97" s="477"/>
      <c r="BN97" s="477"/>
      <c r="BO97" s="477"/>
    </row>
    <row r="98" spans="47:67" x14ac:dyDescent="0.2">
      <c r="AU98" s="476"/>
      <c r="AV98" s="476"/>
      <c r="AW98" s="476"/>
      <c r="AX98" s="476"/>
      <c r="AY98" s="477"/>
      <c r="AZ98" s="477"/>
      <c r="BA98" s="477"/>
      <c r="BB98" s="477"/>
      <c r="BC98" s="477"/>
      <c r="BD98" s="477"/>
      <c r="BE98" s="477"/>
      <c r="BF98" s="477"/>
      <c r="BG98" s="477"/>
      <c r="BH98" s="477"/>
      <c r="BI98" s="477"/>
      <c r="BJ98" s="477"/>
      <c r="BK98" s="477"/>
      <c r="BL98" s="477"/>
      <c r="BM98" s="477"/>
      <c r="BN98" s="477"/>
      <c r="BO98" s="477"/>
    </row>
    <row r="99" spans="47:67" x14ac:dyDescent="0.2">
      <c r="AU99" s="476"/>
      <c r="AV99" s="476"/>
      <c r="AW99" s="476"/>
      <c r="AX99" s="476"/>
      <c r="AY99" s="477"/>
      <c r="AZ99" s="477"/>
      <c r="BA99" s="477"/>
      <c r="BB99" s="477"/>
      <c r="BC99" s="477"/>
      <c r="BD99" s="477"/>
      <c r="BE99" s="477"/>
      <c r="BF99" s="477"/>
      <c r="BG99" s="477"/>
      <c r="BH99" s="477"/>
      <c r="BI99" s="477"/>
      <c r="BJ99" s="477"/>
      <c r="BK99" s="477"/>
      <c r="BL99" s="477"/>
      <c r="BM99" s="477"/>
      <c r="BN99" s="477"/>
      <c r="BO99" s="477"/>
    </row>
    <row r="100" spans="47:67" x14ac:dyDescent="0.2">
      <c r="AU100" s="476"/>
      <c r="AV100" s="476"/>
      <c r="AW100" s="476"/>
      <c r="AX100" s="476"/>
      <c r="AY100" s="477"/>
      <c r="AZ100" s="477"/>
      <c r="BA100" s="477"/>
      <c r="BB100" s="477"/>
      <c r="BC100" s="477"/>
      <c r="BD100" s="477"/>
      <c r="BE100" s="477"/>
      <c r="BF100" s="477"/>
      <c r="BG100" s="477"/>
      <c r="BH100" s="477"/>
      <c r="BI100" s="477"/>
      <c r="BJ100" s="477"/>
      <c r="BK100" s="477"/>
      <c r="BL100" s="477"/>
      <c r="BM100" s="477"/>
      <c r="BN100" s="477"/>
      <c r="BO100" s="477"/>
    </row>
    <row r="101" spans="47:67" ht="13.8" thickBot="1" x14ac:dyDescent="0.25">
      <c r="AU101" s="476"/>
      <c r="AV101" s="507" t="s">
        <v>665</v>
      </c>
      <c r="AW101" s="476"/>
      <c r="AX101" s="476"/>
      <c r="AY101" s="477"/>
      <c r="AZ101" s="477"/>
      <c r="BA101" s="506" t="s">
        <v>178</v>
      </c>
      <c r="BB101" s="477"/>
      <c r="BC101" s="477"/>
      <c r="BD101" s="477"/>
      <c r="BE101" s="477"/>
      <c r="BF101" s="477"/>
      <c r="BG101" s="477"/>
      <c r="BH101" s="477"/>
      <c r="BI101" s="477"/>
      <c r="BJ101" s="477"/>
      <c r="BK101" s="477"/>
      <c r="BL101" s="477"/>
      <c r="BM101" s="477"/>
      <c r="BN101" s="477"/>
      <c r="BO101" s="477"/>
    </row>
    <row r="102" spans="47:67" ht="13.8" thickBot="1" x14ac:dyDescent="0.25">
      <c r="AU102" s="476"/>
      <c r="AV102" s="507" t="s">
        <v>156</v>
      </c>
      <c r="AW102" s="507" t="s">
        <v>179</v>
      </c>
      <c r="AX102" s="507" t="s">
        <v>180</v>
      </c>
      <c r="AY102" s="477"/>
      <c r="AZ102" s="477"/>
      <c r="BA102" s="508" t="s">
        <v>156</v>
      </c>
      <c r="BB102" s="509" t="s">
        <v>179</v>
      </c>
      <c r="BC102" s="117" t="s">
        <v>666</v>
      </c>
      <c r="BD102" s="117" t="s">
        <v>667</v>
      </c>
      <c r="BE102" s="118" t="s">
        <v>668</v>
      </c>
      <c r="BF102" s="119" t="s">
        <v>166</v>
      </c>
      <c r="BG102" s="117" t="s">
        <v>669</v>
      </c>
      <c r="BH102" s="117" t="s">
        <v>670</v>
      </c>
      <c r="BI102" s="120" t="s">
        <v>671</v>
      </c>
      <c r="BJ102" s="121" t="s">
        <v>672</v>
      </c>
      <c r="BK102" s="117" t="s">
        <v>673</v>
      </c>
      <c r="BL102" s="120" t="s">
        <v>674</v>
      </c>
      <c r="BM102" s="477"/>
      <c r="BN102" s="477"/>
      <c r="BO102" s="477"/>
    </row>
    <row r="103" spans="47:67" ht="13.8" thickBot="1" x14ac:dyDescent="0.25">
      <c r="AU103" s="476"/>
      <c r="AV103" s="510">
        <v>6</v>
      </c>
      <c r="AW103" s="511" t="s">
        <v>181</v>
      </c>
      <c r="AX103" s="512">
        <v>1</v>
      </c>
      <c r="AY103" s="477"/>
      <c r="AZ103" s="477"/>
      <c r="BA103" s="513" t="s">
        <v>675</v>
      </c>
      <c r="BB103" s="514" t="s">
        <v>181</v>
      </c>
      <c r="BC103" s="515">
        <v>1</v>
      </c>
      <c r="BD103" s="515">
        <v>1</v>
      </c>
      <c r="BE103" s="516">
        <v>1</v>
      </c>
      <c r="BF103" s="517">
        <v>1</v>
      </c>
      <c r="BG103" s="515">
        <v>1</v>
      </c>
      <c r="BH103" s="515">
        <v>1</v>
      </c>
      <c r="BI103" s="518">
        <v>1</v>
      </c>
      <c r="BJ103" s="519">
        <v>1</v>
      </c>
      <c r="BK103" s="515">
        <v>1</v>
      </c>
      <c r="BL103" s="518">
        <v>1</v>
      </c>
      <c r="BM103" s="477"/>
      <c r="BN103" s="477"/>
      <c r="BO103" s="477"/>
    </row>
    <row r="104" spans="47:67" ht="13.8" thickBot="1" x14ac:dyDescent="0.25">
      <c r="AU104" s="476"/>
      <c r="AV104" s="510">
        <v>7</v>
      </c>
      <c r="AW104" s="511" t="s">
        <v>181</v>
      </c>
      <c r="AX104" s="512">
        <v>1</v>
      </c>
      <c r="AY104" s="477"/>
      <c r="AZ104" s="477"/>
      <c r="BA104" s="513"/>
      <c r="BB104" s="514"/>
      <c r="BC104" s="515"/>
      <c r="BD104" s="515"/>
      <c r="BE104" s="516"/>
      <c r="BF104" s="517"/>
      <c r="BG104" s="515"/>
      <c r="BH104" s="515"/>
      <c r="BI104" s="518"/>
      <c r="BJ104" s="519"/>
      <c r="BK104" s="515"/>
      <c r="BL104" s="518"/>
      <c r="BM104" s="477"/>
      <c r="BN104" s="477"/>
      <c r="BO104" s="477"/>
    </row>
    <row r="105" spans="47:67" ht="13.8" thickBot="1" x14ac:dyDescent="0.25">
      <c r="AU105" s="476"/>
      <c r="AV105" s="510">
        <v>8</v>
      </c>
      <c r="AW105" s="511" t="s">
        <v>181</v>
      </c>
      <c r="AX105" s="512">
        <v>1</v>
      </c>
      <c r="AY105" s="477"/>
      <c r="AZ105" s="477"/>
      <c r="BA105" s="513"/>
      <c r="BB105" s="514"/>
      <c r="BC105" s="515"/>
      <c r="BD105" s="515"/>
      <c r="BE105" s="516"/>
      <c r="BF105" s="517"/>
      <c r="BG105" s="515"/>
      <c r="BH105" s="515"/>
      <c r="BI105" s="518"/>
      <c r="BJ105" s="519"/>
      <c r="BK105" s="515"/>
      <c r="BL105" s="518"/>
      <c r="BM105" s="477"/>
      <c r="BN105" s="477"/>
      <c r="BO105" s="477"/>
    </row>
    <row r="106" spans="47:67" ht="13.8" thickBot="1" x14ac:dyDescent="0.25">
      <c r="AU106" s="476"/>
      <c r="AV106" s="510">
        <v>9</v>
      </c>
      <c r="AW106" s="511" t="s">
        <v>181</v>
      </c>
      <c r="AX106" s="512">
        <v>1</v>
      </c>
      <c r="AY106" s="477"/>
      <c r="AZ106" s="477"/>
      <c r="BA106" s="513"/>
      <c r="BB106" s="514"/>
      <c r="BC106" s="515"/>
      <c r="BD106" s="515"/>
      <c r="BE106" s="516"/>
      <c r="BF106" s="517"/>
      <c r="BG106" s="515"/>
      <c r="BH106" s="515"/>
      <c r="BI106" s="518"/>
      <c r="BJ106" s="519"/>
      <c r="BK106" s="515"/>
      <c r="BL106" s="518"/>
      <c r="BM106" s="477"/>
      <c r="BN106" s="477"/>
      <c r="BO106" s="477"/>
    </row>
    <row r="107" spans="47:67" x14ac:dyDescent="0.2">
      <c r="AU107" s="476"/>
      <c r="AV107" s="510">
        <v>10</v>
      </c>
      <c r="AW107" s="511" t="s">
        <v>181</v>
      </c>
      <c r="AX107" s="512">
        <v>1</v>
      </c>
      <c r="AY107" s="477"/>
      <c r="AZ107" s="477"/>
      <c r="BA107" s="513"/>
      <c r="BB107" s="514"/>
      <c r="BC107" s="515"/>
      <c r="BD107" s="515"/>
      <c r="BE107" s="516"/>
      <c r="BF107" s="517"/>
      <c r="BG107" s="515"/>
      <c r="BH107" s="515"/>
      <c r="BI107" s="518"/>
      <c r="BJ107" s="519"/>
      <c r="BK107" s="515"/>
      <c r="BL107" s="518"/>
      <c r="BM107" s="477"/>
      <c r="BN107" s="477"/>
      <c r="BO107" s="477"/>
    </row>
    <row r="108" spans="47:67" x14ac:dyDescent="0.2">
      <c r="AU108" s="476"/>
      <c r="AV108" s="520">
        <v>11</v>
      </c>
      <c r="AW108" s="521" t="s">
        <v>181</v>
      </c>
      <c r="AX108" s="522">
        <v>1</v>
      </c>
      <c r="AY108" s="477"/>
      <c r="AZ108" s="477"/>
      <c r="BA108" s="523" t="s">
        <v>676</v>
      </c>
      <c r="BB108" s="521" t="s">
        <v>182</v>
      </c>
      <c r="BC108" s="524">
        <v>2</v>
      </c>
      <c r="BD108" s="524">
        <v>2</v>
      </c>
      <c r="BE108" s="525">
        <v>2</v>
      </c>
      <c r="BF108" s="520">
        <v>1</v>
      </c>
      <c r="BG108" s="524">
        <v>1</v>
      </c>
      <c r="BH108" s="524">
        <v>1</v>
      </c>
      <c r="BI108" s="522">
        <v>1</v>
      </c>
      <c r="BJ108" s="526">
        <v>1</v>
      </c>
      <c r="BK108" s="524">
        <v>1</v>
      </c>
      <c r="BL108" s="522">
        <v>1</v>
      </c>
      <c r="BM108" s="477"/>
      <c r="BN108" s="477"/>
      <c r="BO108" s="477"/>
    </row>
    <row r="109" spans="47:67" x14ac:dyDescent="0.2">
      <c r="AU109" s="476"/>
      <c r="AV109" s="520">
        <v>12</v>
      </c>
      <c r="AW109" s="521" t="s">
        <v>181</v>
      </c>
      <c r="AX109" s="522">
        <v>1</v>
      </c>
      <c r="AY109" s="477"/>
      <c r="AZ109" s="477"/>
      <c r="BA109" s="523" t="s">
        <v>677</v>
      </c>
      <c r="BB109" s="521" t="s">
        <v>183</v>
      </c>
      <c r="BC109" s="524">
        <v>2</v>
      </c>
      <c r="BD109" s="524">
        <v>2</v>
      </c>
      <c r="BE109" s="525">
        <v>2</v>
      </c>
      <c r="BF109" s="520">
        <v>2</v>
      </c>
      <c r="BG109" s="524">
        <v>2</v>
      </c>
      <c r="BH109" s="524">
        <v>2</v>
      </c>
      <c r="BI109" s="522">
        <v>2</v>
      </c>
      <c r="BJ109" s="526">
        <v>1</v>
      </c>
      <c r="BK109" s="524">
        <v>1</v>
      </c>
      <c r="BL109" s="522">
        <v>1</v>
      </c>
      <c r="BM109" s="477"/>
      <c r="BN109" s="477"/>
      <c r="BO109" s="477"/>
    </row>
    <row r="110" spans="47:67" x14ac:dyDescent="0.2">
      <c r="AU110" s="476"/>
      <c r="AV110" s="520">
        <v>13</v>
      </c>
      <c r="AW110" s="521" t="s">
        <v>181</v>
      </c>
      <c r="AX110" s="522">
        <v>1</v>
      </c>
      <c r="AY110" s="477"/>
      <c r="AZ110" s="477"/>
      <c r="BA110" s="523" t="s">
        <v>678</v>
      </c>
      <c r="BB110" s="521" t="s">
        <v>184</v>
      </c>
      <c r="BC110" s="524">
        <v>3</v>
      </c>
      <c r="BD110" s="524">
        <v>3</v>
      </c>
      <c r="BE110" s="525">
        <v>3</v>
      </c>
      <c r="BF110" s="520">
        <v>2</v>
      </c>
      <c r="BG110" s="524">
        <v>2</v>
      </c>
      <c r="BH110" s="524">
        <v>2</v>
      </c>
      <c r="BI110" s="522">
        <v>2</v>
      </c>
      <c r="BJ110" s="526">
        <v>1</v>
      </c>
      <c r="BK110" s="524">
        <v>1</v>
      </c>
      <c r="BL110" s="522">
        <v>1</v>
      </c>
      <c r="BM110" s="477"/>
      <c r="BN110" s="477"/>
      <c r="BO110" s="477"/>
    </row>
    <row r="111" spans="47:67" x14ac:dyDescent="0.2">
      <c r="AU111" s="476"/>
      <c r="AV111" s="520">
        <v>14</v>
      </c>
      <c r="AW111" s="521" t="s">
        <v>181</v>
      </c>
      <c r="AX111" s="522">
        <v>1</v>
      </c>
      <c r="AY111" s="477"/>
      <c r="AZ111" s="477"/>
      <c r="BA111" s="523" t="s">
        <v>679</v>
      </c>
      <c r="BB111" s="521" t="s">
        <v>185</v>
      </c>
      <c r="BC111" s="524">
        <v>4</v>
      </c>
      <c r="BD111" s="524">
        <v>4</v>
      </c>
      <c r="BE111" s="525">
        <v>4</v>
      </c>
      <c r="BF111" s="520">
        <v>3</v>
      </c>
      <c r="BG111" s="524">
        <v>3</v>
      </c>
      <c r="BH111" s="524">
        <v>3</v>
      </c>
      <c r="BI111" s="522">
        <v>3</v>
      </c>
      <c r="BJ111" s="526">
        <v>2</v>
      </c>
      <c r="BK111" s="524">
        <v>2</v>
      </c>
      <c r="BL111" s="522">
        <v>2</v>
      </c>
      <c r="BM111" s="477"/>
      <c r="BN111" s="477"/>
      <c r="BO111" s="477"/>
    </row>
    <row r="112" spans="47:67" x14ac:dyDescent="0.2">
      <c r="AU112" s="476"/>
      <c r="AV112" s="520">
        <v>15</v>
      </c>
      <c r="AW112" s="521" t="s">
        <v>181</v>
      </c>
      <c r="AX112" s="522">
        <v>1</v>
      </c>
      <c r="AY112" s="477"/>
      <c r="AZ112" s="477"/>
      <c r="BA112" s="523" t="s">
        <v>680</v>
      </c>
      <c r="BB112" s="521" t="s">
        <v>186</v>
      </c>
      <c r="BC112" s="524">
        <v>5</v>
      </c>
      <c r="BD112" s="524">
        <v>5</v>
      </c>
      <c r="BE112" s="525">
        <v>5</v>
      </c>
      <c r="BF112" s="520">
        <v>4</v>
      </c>
      <c r="BG112" s="524">
        <v>4</v>
      </c>
      <c r="BH112" s="524">
        <v>4</v>
      </c>
      <c r="BI112" s="522">
        <v>4</v>
      </c>
      <c r="BJ112" s="526">
        <v>3</v>
      </c>
      <c r="BK112" s="524">
        <v>3</v>
      </c>
      <c r="BL112" s="522">
        <v>3</v>
      </c>
      <c r="BM112" s="477"/>
      <c r="BN112" s="477"/>
      <c r="BO112" s="477"/>
    </row>
    <row r="113" spans="47:67" ht="13.8" thickBot="1" x14ac:dyDescent="0.25">
      <c r="AU113" s="476"/>
      <c r="AV113" s="520">
        <v>16</v>
      </c>
      <c r="AW113" s="521" t="s">
        <v>181</v>
      </c>
      <c r="AX113" s="522">
        <v>1</v>
      </c>
      <c r="AY113" s="477"/>
      <c r="AZ113" s="477"/>
      <c r="BA113" s="527" t="s">
        <v>681</v>
      </c>
      <c r="BB113" s="528" t="s">
        <v>187</v>
      </c>
      <c r="BC113" s="529">
        <v>6</v>
      </c>
      <c r="BD113" s="529">
        <v>6</v>
      </c>
      <c r="BE113" s="530">
        <v>6</v>
      </c>
      <c r="BF113" s="531">
        <v>5</v>
      </c>
      <c r="BG113" s="529">
        <v>5</v>
      </c>
      <c r="BH113" s="529">
        <v>5</v>
      </c>
      <c r="BI113" s="532">
        <v>5</v>
      </c>
      <c r="BJ113" s="533">
        <v>4</v>
      </c>
      <c r="BK113" s="529">
        <v>4</v>
      </c>
      <c r="BL113" s="532">
        <v>4</v>
      </c>
      <c r="BM113" s="477"/>
      <c r="BN113" s="477"/>
      <c r="BO113" s="477"/>
    </row>
    <row r="114" spans="47:67" ht="13.8" thickBot="1" x14ac:dyDescent="0.25">
      <c r="AU114" s="476"/>
      <c r="AV114" s="520">
        <v>17</v>
      </c>
      <c r="AW114" s="521" t="s">
        <v>181</v>
      </c>
      <c r="AX114" s="522">
        <v>1</v>
      </c>
      <c r="AY114" s="477"/>
      <c r="AZ114" s="477"/>
      <c r="BA114" s="534"/>
      <c r="BB114" s="534"/>
      <c r="BC114" s="535"/>
      <c r="BD114" s="535"/>
      <c r="BE114" s="535"/>
      <c r="BF114" s="535"/>
      <c r="BG114" s="535"/>
      <c r="BH114" s="535"/>
      <c r="BI114" s="535"/>
      <c r="BJ114" s="535"/>
      <c r="BK114" s="535"/>
      <c r="BL114" s="535"/>
      <c r="BM114" s="477"/>
      <c r="BN114" s="477"/>
      <c r="BO114" s="477"/>
    </row>
    <row r="115" spans="47:67" ht="13.8" thickBot="1" x14ac:dyDescent="0.25">
      <c r="AU115" s="476"/>
      <c r="AV115" s="520">
        <v>18</v>
      </c>
      <c r="AW115" s="521" t="s">
        <v>181</v>
      </c>
      <c r="AX115" s="522">
        <v>1</v>
      </c>
      <c r="AY115" s="477"/>
      <c r="AZ115" s="477"/>
      <c r="BA115" s="508" t="s">
        <v>156</v>
      </c>
      <c r="BB115" s="536" t="s">
        <v>179</v>
      </c>
      <c r="BC115" s="535"/>
      <c r="BD115" s="535"/>
      <c r="BE115" s="535"/>
      <c r="BF115" s="535"/>
      <c r="BG115" s="535"/>
      <c r="BH115" s="535"/>
      <c r="BI115" s="535"/>
      <c r="BJ115" s="535"/>
      <c r="BK115" s="535"/>
      <c r="BL115" s="535"/>
      <c r="BM115" s="477"/>
      <c r="BN115" s="477"/>
      <c r="BO115" s="477"/>
    </row>
    <row r="116" spans="47:67" ht="13.8" thickBot="1" x14ac:dyDescent="0.25">
      <c r="AU116" s="476"/>
      <c r="AV116" s="520">
        <v>19</v>
      </c>
      <c r="AW116" s="521" t="s">
        <v>181</v>
      </c>
      <c r="AX116" s="522">
        <v>1</v>
      </c>
      <c r="AY116" s="477"/>
      <c r="AZ116" s="477"/>
      <c r="BA116" s="537" t="e">
        <f>ROUNDDOWN(AP26,0)</f>
        <v>#VALUE!</v>
      </c>
      <c r="BB116" s="538" t="e">
        <f>VLOOKUP(BA116,KK_06,2,FALSE)</f>
        <v>#VALUE!</v>
      </c>
      <c r="BC116" s="535"/>
      <c r="BD116" s="535"/>
      <c r="BE116" s="535"/>
      <c r="BF116" s="535"/>
      <c r="BG116" s="535"/>
      <c r="BH116" s="535"/>
      <c r="BI116" s="535"/>
      <c r="BJ116" s="535"/>
      <c r="BK116" s="535"/>
      <c r="BL116" s="535"/>
      <c r="BM116" s="477"/>
      <c r="BN116" s="477"/>
      <c r="BO116" s="477"/>
    </row>
    <row r="117" spans="47:67" x14ac:dyDescent="0.2">
      <c r="AU117" s="476"/>
      <c r="AV117" s="520">
        <v>20</v>
      </c>
      <c r="AW117" s="521" t="s">
        <v>181</v>
      </c>
      <c r="AX117" s="522">
        <v>1</v>
      </c>
      <c r="AY117" s="477"/>
      <c r="AZ117" s="477"/>
      <c r="BA117" s="539" t="s">
        <v>188</v>
      </c>
      <c r="BB117" s="539" t="s">
        <v>682</v>
      </c>
      <c r="BC117" s="535"/>
      <c r="BD117" s="535"/>
      <c r="BE117" s="535"/>
      <c r="BF117" s="535"/>
      <c r="BG117" s="535"/>
      <c r="BH117" s="535"/>
      <c r="BI117" s="535"/>
      <c r="BJ117" s="535"/>
      <c r="BK117" s="535"/>
      <c r="BL117" s="535"/>
      <c r="BM117" s="477"/>
      <c r="BN117" s="477"/>
      <c r="BO117" s="477"/>
    </row>
    <row r="118" spans="47:67" x14ac:dyDescent="0.2">
      <c r="AU118" s="476"/>
      <c r="AV118" s="520">
        <v>21</v>
      </c>
      <c r="AW118" s="521" t="s">
        <v>182</v>
      </c>
      <c r="AX118" s="522">
        <v>1</v>
      </c>
      <c r="AY118" s="477"/>
      <c r="AZ118" s="477"/>
      <c r="BA118" s="540" t="s">
        <v>156</v>
      </c>
      <c r="BB118" s="540" t="s">
        <v>189</v>
      </c>
      <c r="BC118" s="535"/>
      <c r="BD118" s="535"/>
      <c r="BE118" s="535"/>
      <c r="BF118" s="535"/>
      <c r="BG118" s="535"/>
      <c r="BH118" s="535"/>
      <c r="BI118" s="535"/>
      <c r="BJ118" s="535"/>
      <c r="BK118" s="535"/>
      <c r="BL118" s="535"/>
      <c r="BM118" s="477"/>
      <c r="BN118" s="477"/>
      <c r="BO118" s="477"/>
    </row>
    <row r="119" spans="47:67" ht="13.8" thickBot="1" x14ac:dyDescent="0.25">
      <c r="AU119" s="476"/>
      <c r="AV119" s="520">
        <v>22</v>
      </c>
      <c r="AW119" s="521" t="s">
        <v>182</v>
      </c>
      <c r="AX119" s="522">
        <v>1</v>
      </c>
      <c r="AY119" s="477"/>
      <c r="AZ119" s="477"/>
      <c r="BA119" s="541" t="e">
        <f>ROUNDDOWN(#REF!,0)</f>
        <v>#REF!</v>
      </c>
      <c r="BB119" s="541" t="e">
        <f>VLOOKUP(BA119,KK_06,2,FALSE)</f>
        <v>#REF!</v>
      </c>
      <c r="BC119" s="535"/>
      <c r="BD119" s="535"/>
      <c r="BE119" s="535"/>
      <c r="BF119" s="535"/>
      <c r="BG119" s="535"/>
      <c r="BH119" s="535"/>
      <c r="BI119" s="535"/>
      <c r="BJ119" s="535"/>
      <c r="BK119" s="535"/>
      <c r="BL119" s="535"/>
      <c r="BM119" s="477"/>
      <c r="BN119" s="477"/>
      <c r="BO119" s="477"/>
    </row>
    <row r="120" spans="47:67" x14ac:dyDescent="0.2">
      <c r="AU120" s="476"/>
      <c r="AV120" s="520">
        <v>23</v>
      </c>
      <c r="AW120" s="521" t="s">
        <v>182</v>
      </c>
      <c r="AX120" s="522">
        <v>1</v>
      </c>
      <c r="AY120" s="477"/>
      <c r="AZ120" s="477"/>
      <c r="BA120" s="542"/>
      <c r="BB120" s="542"/>
      <c r="BC120" s="535"/>
      <c r="BD120" s="535"/>
      <c r="BE120" s="535"/>
      <c r="BF120" s="535"/>
      <c r="BG120" s="535"/>
      <c r="BH120" s="535"/>
      <c r="BI120" s="535"/>
      <c r="BJ120" s="535"/>
      <c r="BK120" s="535"/>
      <c r="BL120" s="535"/>
      <c r="BM120" s="477"/>
      <c r="BN120" s="477"/>
      <c r="BO120" s="477"/>
    </row>
    <row r="121" spans="47:67" ht="13.8" thickBot="1" x14ac:dyDescent="0.25">
      <c r="AU121" s="476"/>
      <c r="AV121" s="520">
        <v>24</v>
      </c>
      <c r="AW121" s="521" t="s">
        <v>182</v>
      </c>
      <c r="AX121" s="522">
        <v>1</v>
      </c>
      <c r="AY121" s="477"/>
      <c r="AZ121" s="477"/>
      <c r="BA121" s="542"/>
      <c r="BB121" s="542"/>
      <c r="BC121" s="535"/>
      <c r="BD121" s="535"/>
      <c r="BE121" s="535"/>
      <c r="BF121" s="535"/>
      <c r="BG121" s="535"/>
      <c r="BH121" s="535"/>
      <c r="BI121" s="535"/>
      <c r="BJ121" s="535"/>
      <c r="BK121" s="535"/>
      <c r="BL121" s="535"/>
      <c r="BM121" s="477"/>
      <c r="BN121" s="477"/>
      <c r="BO121" s="477"/>
    </row>
    <row r="122" spans="47:67" ht="13.8" thickBot="1" x14ac:dyDescent="0.25">
      <c r="AU122" s="476"/>
      <c r="AV122" s="520">
        <v>25</v>
      </c>
      <c r="AW122" s="521" t="s">
        <v>182</v>
      </c>
      <c r="AX122" s="522">
        <v>1</v>
      </c>
      <c r="AY122" s="477"/>
      <c r="AZ122" s="477"/>
      <c r="BA122" s="542"/>
      <c r="BB122" s="542"/>
      <c r="BC122" s="119" t="s">
        <v>683</v>
      </c>
      <c r="BD122" s="117" t="s">
        <v>667</v>
      </c>
      <c r="BE122" s="120" t="s">
        <v>668</v>
      </c>
      <c r="BF122" s="119" t="s">
        <v>684</v>
      </c>
      <c r="BG122" s="117" t="s">
        <v>669</v>
      </c>
      <c r="BH122" s="117" t="s">
        <v>685</v>
      </c>
      <c r="BI122" s="120" t="s">
        <v>169</v>
      </c>
      <c r="BJ122" s="119" t="s">
        <v>686</v>
      </c>
      <c r="BK122" s="117" t="s">
        <v>673</v>
      </c>
      <c r="BL122" s="118" t="s">
        <v>674</v>
      </c>
      <c r="BM122" s="543" t="s">
        <v>190</v>
      </c>
      <c r="BN122" s="477"/>
      <c r="BO122" s="477"/>
    </row>
    <row r="123" spans="47:67" ht="13.8" thickBot="1" x14ac:dyDescent="0.25">
      <c r="AU123" s="476"/>
      <c r="AV123" s="520">
        <v>26</v>
      </c>
      <c r="AW123" s="521" t="s">
        <v>182</v>
      </c>
      <c r="AX123" s="522">
        <v>1</v>
      </c>
      <c r="AY123" s="477"/>
      <c r="AZ123" s="477"/>
      <c r="BA123" s="542"/>
      <c r="BB123" s="542"/>
      <c r="BC123" s="114" t="e">
        <f>AND(AC6=1,VLOOKUP(BB119,table_06,2,FALSE)&lt;=AH6)</f>
        <v>#REF!</v>
      </c>
      <c r="BD123" s="115" t="e">
        <f>AND(AC6=1,VLOOKUP(BB119,table_06,3,FALSE)&lt;=AH6)</f>
        <v>#REF!</v>
      </c>
      <c r="BE123" s="116" t="e">
        <f>AND(AC6=1,VLOOKUP(BB119,table_06,4,FALSE)&lt;=AH6)</f>
        <v>#REF!</v>
      </c>
      <c r="BF123" s="122" t="e">
        <f>AND(AC6=1,VLOOKUP(BB116,table_06,5,FALSE)&lt;=AH6)</f>
        <v>#VALUE!</v>
      </c>
      <c r="BG123" s="115" t="e">
        <f>AND(AC6=1,VLOOKUP(BB116,table_06,6,FALSE)&lt;=AH6)</f>
        <v>#VALUE!</v>
      </c>
      <c r="BH123" s="115" t="e">
        <f>AND(AC6=1,VLOOKUP(BB116,table_06,7,FALSE)&lt;=AH6)</f>
        <v>#VALUE!</v>
      </c>
      <c r="BI123" s="116" t="e">
        <f>AND(AC6=1,VLOOKUP(BB116,table_06,8,FALSE)&lt;=AH6)</f>
        <v>#VALUE!</v>
      </c>
      <c r="BJ123" s="122" t="e">
        <f>AND(AC6=1,VLOOKUP(BB116,table_06,9,FALSE)&lt;=AH6)</f>
        <v>#VALUE!</v>
      </c>
      <c r="BK123" s="115" t="e">
        <f>AND(AC6=1,VLOOKUP(BB116,table_06,10,FALSE)&lt;=AH6)</f>
        <v>#VALUE!</v>
      </c>
      <c r="BL123" s="123" t="e">
        <f>AND(AC6=1,VLOOKUP(BB116,table_06,11,FALSE)&lt;=AH6)</f>
        <v>#VALUE!</v>
      </c>
      <c r="BM123" s="544" t="str">
        <f>IF(COUNTIF(BC123:BL123,"TRUE")&lt;1,"-",11-COUNTIF(BC123:BL123,"TRUE"))</f>
        <v>-</v>
      </c>
      <c r="BN123" s="477"/>
      <c r="BO123" s="477"/>
    </row>
    <row r="124" spans="47:67" ht="13.8" thickBot="1" x14ac:dyDescent="0.25">
      <c r="AU124" s="476"/>
      <c r="AV124" s="520">
        <v>27</v>
      </c>
      <c r="AW124" s="521" t="s">
        <v>182</v>
      </c>
      <c r="AX124" s="522">
        <v>1</v>
      </c>
      <c r="AY124" s="477"/>
      <c r="AZ124" s="477"/>
      <c r="BA124" s="542"/>
      <c r="BB124" s="542"/>
      <c r="BC124" s="477"/>
      <c r="BD124" s="477"/>
      <c r="BE124" s="477"/>
      <c r="BF124" s="477"/>
      <c r="BG124" s="477"/>
      <c r="BH124" s="477"/>
      <c r="BI124" s="477"/>
      <c r="BJ124" s="477"/>
      <c r="BK124" s="477"/>
      <c r="BL124" s="477"/>
      <c r="BM124" s="477"/>
      <c r="BN124" s="477"/>
      <c r="BO124" s="477"/>
    </row>
    <row r="125" spans="47:67" x14ac:dyDescent="0.2">
      <c r="AU125" s="476"/>
      <c r="AV125" s="520">
        <v>28</v>
      </c>
      <c r="AW125" s="521" t="s">
        <v>182</v>
      </c>
      <c r="AX125" s="522">
        <v>1</v>
      </c>
      <c r="AY125" s="477"/>
      <c r="AZ125" s="477"/>
      <c r="BA125" s="542"/>
      <c r="BB125" s="545" t="s">
        <v>194</v>
      </c>
      <c r="BC125" s="546"/>
      <c r="BD125" s="477"/>
      <c r="BE125" s="477"/>
      <c r="BF125" s="477"/>
      <c r="BG125" s="477"/>
      <c r="BH125" s="477"/>
      <c r="BI125" s="477"/>
      <c r="BJ125" s="477"/>
      <c r="BK125" s="477"/>
      <c r="BL125" s="477"/>
      <c r="BM125" s="477"/>
      <c r="BN125" s="477"/>
      <c r="BO125" s="477"/>
    </row>
    <row r="126" spans="47:67" ht="13.8" thickBot="1" x14ac:dyDescent="0.25">
      <c r="AU126" s="476"/>
      <c r="AV126" s="520">
        <v>29</v>
      </c>
      <c r="AW126" s="521" t="s">
        <v>182</v>
      </c>
      <c r="AX126" s="522">
        <v>1</v>
      </c>
      <c r="AY126" s="477"/>
      <c r="AZ126" s="477"/>
      <c r="BA126" s="542"/>
      <c r="BB126" s="547" t="str">
        <f>IF(AC6=1,"夜勤","宿直")</f>
        <v>夜勤</v>
      </c>
      <c r="BC126" s="532">
        <f>AH6</f>
        <v>0</v>
      </c>
      <c r="BD126" s="477"/>
      <c r="BE126" s="477"/>
      <c r="BF126" s="477"/>
      <c r="BG126" s="477"/>
      <c r="BH126" s="477"/>
      <c r="BI126" s="477"/>
      <c r="BJ126" s="477"/>
      <c r="BK126" s="477"/>
      <c r="BL126" s="477"/>
      <c r="BM126" s="477"/>
      <c r="BN126" s="477"/>
      <c r="BO126" s="477"/>
    </row>
    <row r="127" spans="47:67" x14ac:dyDescent="0.2">
      <c r="AU127" s="476"/>
      <c r="AV127" s="520">
        <v>30</v>
      </c>
      <c r="AW127" s="521" t="s">
        <v>182</v>
      </c>
      <c r="AX127" s="522">
        <v>1</v>
      </c>
      <c r="AY127" s="477"/>
      <c r="AZ127" s="477"/>
      <c r="BA127" s="477"/>
      <c r="BB127" s="534"/>
      <c r="BC127" s="477"/>
      <c r="BD127" s="477"/>
      <c r="BE127" s="477"/>
      <c r="BF127" s="477"/>
      <c r="BG127" s="477"/>
      <c r="BH127" s="477"/>
      <c r="BI127" s="477"/>
      <c r="BJ127" s="477"/>
      <c r="BK127" s="477"/>
      <c r="BL127" s="477"/>
      <c r="BM127" s="477"/>
      <c r="BN127" s="477"/>
      <c r="BO127" s="477"/>
    </row>
    <row r="128" spans="47:67" ht="13.8" thickBot="1" x14ac:dyDescent="0.25">
      <c r="AU128" s="476"/>
      <c r="AV128" s="520">
        <v>31</v>
      </c>
      <c r="AW128" s="521" t="s">
        <v>183</v>
      </c>
      <c r="AX128" s="522">
        <v>1</v>
      </c>
      <c r="AY128" s="477"/>
      <c r="AZ128" s="477"/>
      <c r="BA128" s="477"/>
      <c r="BB128" s="534"/>
      <c r="BC128" s="477"/>
      <c r="BD128" s="477"/>
      <c r="BE128" s="506"/>
      <c r="BF128" s="506"/>
      <c r="BG128" s="506"/>
      <c r="BH128" s="477"/>
      <c r="BI128" s="477"/>
      <c r="BJ128" s="477"/>
      <c r="BK128" s="477"/>
      <c r="BL128" s="477"/>
      <c r="BM128" s="477"/>
      <c r="BN128" s="477"/>
      <c r="BO128" s="477"/>
    </row>
    <row r="129" spans="47:67" x14ac:dyDescent="0.2">
      <c r="AU129" s="476"/>
      <c r="AV129" s="520">
        <v>32</v>
      </c>
      <c r="AW129" s="521" t="s">
        <v>183</v>
      </c>
      <c r="AX129" s="522">
        <v>1</v>
      </c>
      <c r="AY129" s="477"/>
      <c r="AZ129" s="477"/>
      <c r="BA129" s="548" t="s">
        <v>195</v>
      </c>
      <c r="BB129" s="549"/>
      <c r="BC129" s="550" t="s">
        <v>195</v>
      </c>
      <c r="BD129" s="551"/>
      <c r="BE129" s="506"/>
      <c r="BF129" s="477"/>
      <c r="BG129" s="477"/>
      <c r="BH129" s="477"/>
      <c r="BI129" s="477"/>
      <c r="BJ129" s="477"/>
      <c r="BK129" s="477"/>
      <c r="BL129" s="477"/>
      <c r="BM129" s="477"/>
      <c r="BN129" s="477"/>
      <c r="BO129" s="477"/>
    </row>
    <row r="130" spans="47:67" x14ac:dyDescent="0.2">
      <c r="AU130" s="476"/>
      <c r="AV130" s="520">
        <v>33</v>
      </c>
      <c r="AW130" s="521" t="s">
        <v>183</v>
      </c>
      <c r="AX130" s="522">
        <v>1</v>
      </c>
      <c r="AY130" s="477"/>
      <c r="AZ130" s="477"/>
      <c r="BA130" s="552" t="s">
        <v>196</v>
      </c>
      <c r="BB130" s="519"/>
      <c r="BC130" s="553" t="s">
        <v>197</v>
      </c>
      <c r="BD130" s="554"/>
      <c r="BE130" s="506"/>
      <c r="BF130" s="477"/>
      <c r="BG130" s="477"/>
      <c r="BH130" s="477"/>
      <c r="BI130" s="477"/>
      <c r="BJ130" s="477"/>
      <c r="BK130" s="477"/>
      <c r="BL130" s="477"/>
      <c r="BM130" s="477"/>
      <c r="BN130" s="477"/>
      <c r="BO130" s="477"/>
    </row>
    <row r="131" spans="47:67" ht="13.8" thickBot="1" x14ac:dyDescent="0.25">
      <c r="AU131" s="476"/>
      <c r="AV131" s="520">
        <v>34</v>
      </c>
      <c r="AW131" s="521" t="s">
        <v>183</v>
      </c>
      <c r="AX131" s="522">
        <v>1</v>
      </c>
      <c r="AY131" s="477"/>
      <c r="AZ131" s="477"/>
      <c r="BA131" s="2564" t="str">
        <f>IF(BM95&gt;=BM123,BM95,BM123)</f>
        <v>-</v>
      </c>
      <c r="BB131" s="2565"/>
      <c r="BC131" s="2566" t="e">
        <f>IF(VLOOKUP(BB116,table_06,8,FALSE)&lt;=BC126,7,IF(VLOOKUP(BB116,table_06,11,FALSE)&lt;=BC126,10,11))</f>
        <v>#VALUE!</v>
      </c>
      <c r="BD131" s="2567"/>
      <c r="BE131" s="506"/>
      <c r="BF131" s="477"/>
      <c r="BG131" s="477"/>
      <c r="BH131" s="477"/>
      <c r="BI131" s="477"/>
      <c r="BJ131" s="477"/>
      <c r="BK131" s="477"/>
      <c r="BL131" s="477"/>
      <c r="BM131" s="477"/>
      <c r="BN131" s="477"/>
      <c r="BO131" s="477"/>
    </row>
    <row r="132" spans="47:67" x14ac:dyDescent="0.2">
      <c r="AU132" s="476"/>
      <c r="AV132" s="520">
        <v>35</v>
      </c>
      <c r="AW132" s="521" t="s">
        <v>183</v>
      </c>
      <c r="AX132" s="522">
        <v>1</v>
      </c>
      <c r="AY132" s="477"/>
      <c r="AZ132" s="477"/>
      <c r="BA132" s="477"/>
      <c r="BB132" s="555"/>
      <c r="BC132" s="477"/>
      <c r="BD132" s="477"/>
      <c r="BE132" s="477"/>
      <c r="BF132" s="477"/>
      <c r="BG132" s="477"/>
      <c r="BH132" s="477"/>
      <c r="BI132" s="477"/>
      <c r="BJ132" s="477"/>
      <c r="BK132" s="477"/>
      <c r="BL132" s="477"/>
      <c r="BM132" s="477"/>
      <c r="BN132" s="477"/>
      <c r="BO132" s="477"/>
    </row>
    <row r="133" spans="47:67" x14ac:dyDescent="0.2">
      <c r="AU133" s="476"/>
      <c r="AV133" s="520">
        <v>36</v>
      </c>
      <c r="AW133" s="521" t="s">
        <v>183</v>
      </c>
      <c r="AX133" s="522">
        <v>1</v>
      </c>
      <c r="AY133" s="477"/>
      <c r="AZ133" s="477"/>
      <c r="BA133" s="477"/>
      <c r="BB133" s="555"/>
      <c r="BC133" s="477"/>
      <c r="BD133" s="477"/>
      <c r="BE133" s="477"/>
      <c r="BF133" s="477"/>
      <c r="BG133" s="477"/>
      <c r="BH133" s="477"/>
      <c r="BI133" s="477"/>
      <c r="BJ133" s="477"/>
      <c r="BK133" s="477"/>
      <c r="BL133" s="477"/>
      <c r="BM133" s="477"/>
      <c r="BN133" s="477"/>
      <c r="BO133" s="477"/>
    </row>
    <row r="134" spans="47:67" x14ac:dyDescent="0.2">
      <c r="AU134" s="476"/>
      <c r="AV134" s="520">
        <v>37</v>
      </c>
      <c r="AW134" s="521" t="s">
        <v>183</v>
      </c>
      <c r="AX134" s="522">
        <v>1</v>
      </c>
      <c r="AY134" s="477"/>
      <c r="AZ134" s="477"/>
      <c r="BA134" s="477"/>
      <c r="BB134" s="477"/>
      <c r="BC134" s="477"/>
      <c r="BD134" s="477"/>
      <c r="BE134" s="477"/>
      <c r="BF134" s="477"/>
      <c r="BG134" s="477"/>
      <c r="BH134" s="477"/>
      <c r="BI134" s="477"/>
      <c r="BJ134" s="477"/>
      <c r="BK134" s="477"/>
      <c r="BL134" s="477"/>
      <c r="BM134" s="477"/>
      <c r="BN134" s="477"/>
      <c r="BO134" s="477"/>
    </row>
    <row r="135" spans="47:67" x14ac:dyDescent="0.2">
      <c r="AU135" s="476"/>
      <c r="AV135" s="520">
        <v>38</v>
      </c>
      <c r="AW135" s="521" t="s">
        <v>183</v>
      </c>
      <c r="AX135" s="522">
        <v>1</v>
      </c>
      <c r="AY135" s="477"/>
      <c r="AZ135" s="477"/>
      <c r="BA135" s="477"/>
      <c r="BB135" s="477"/>
      <c r="BC135" s="477"/>
      <c r="BD135" s="477"/>
      <c r="BE135" s="477"/>
      <c r="BF135" s="477"/>
      <c r="BG135" s="477"/>
      <c r="BH135" s="477"/>
      <c r="BI135" s="477"/>
      <c r="BJ135" s="477"/>
      <c r="BK135" s="477"/>
      <c r="BL135" s="477"/>
      <c r="BM135" s="477"/>
      <c r="BN135" s="477"/>
      <c r="BO135" s="477"/>
    </row>
    <row r="136" spans="47:67" x14ac:dyDescent="0.2">
      <c r="AU136" s="476"/>
      <c r="AV136" s="520">
        <v>39</v>
      </c>
      <c r="AW136" s="521" t="s">
        <v>183</v>
      </c>
      <c r="AX136" s="522">
        <v>1</v>
      </c>
      <c r="AY136" s="477"/>
      <c r="AZ136" s="477"/>
      <c r="BA136" s="477"/>
      <c r="BB136" s="477"/>
      <c r="BC136" s="477"/>
      <c r="BD136" s="477"/>
      <c r="BE136" s="477"/>
      <c r="BF136" s="477"/>
      <c r="BG136" s="477"/>
      <c r="BH136" s="477"/>
      <c r="BI136" s="477"/>
      <c r="BJ136" s="477"/>
      <c r="BK136" s="477"/>
      <c r="BL136" s="477"/>
      <c r="BM136" s="477"/>
      <c r="BN136" s="477"/>
      <c r="BO136" s="477"/>
    </row>
    <row r="137" spans="47:67" x14ac:dyDescent="0.2">
      <c r="AU137" s="476"/>
      <c r="AV137" s="520">
        <v>40</v>
      </c>
      <c r="AW137" s="521" t="s">
        <v>183</v>
      </c>
      <c r="AX137" s="522">
        <v>1</v>
      </c>
      <c r="AY137" s="477"/>
      <c r="AZ137" s="477"/>
      <c r="BA137" s="477"/>
      <c r="BB137" s="477"/>
      <c r="BC137" s="477"/>
      <c r="BD137" s="477"/>
      <c r="BE137" s="477"/>
      <c r="BF137" s="477"/>
      <c r="BG137" s="477"/>
      <c r="BH137" s="477"/>
      <c r="BI137" s="477"/>
      <c r="BJ137" s="477"/>
      <c r="BK137" s="477"/>
      <c r="BL137" s="477"/>
      <c r="BM137" s="477"/>
      <c r="BN137" s="477"/>
      <c r="BO137" s="477"/>
    </row>
    <row r="138" spans="47:67" x14ac:dyDescent="0.2">
      <c r="AU138" s="476"/>
      <c r="AV138" s="520">
        <v>41</v>
      </c>
      <c r="AW138" s="521" t="s">
        <v>184</v>
      </c>
      <c r="AX138" s="522">
        <v>1</v>
      </c>
      <c r="AY138" s="477"/>
      <c r="AZ138" s="477"/>
      <c r="BA138" s="477"/>
      <c r="BB138" s="477"/>
      <c r="BC138" s="477"/>
      <c r="BD138" s="477"/>
      <c r="BE138" s="477"/>
      <c r="BF138" s="477"/>
      <c r="BG138" s="477"/>
      <c r="BH138" s="477"/>
      <c r="BI138" s="477"/>
      <c r="BJ138" s="477"/>
      <c r="BK138" s="477"/>
      <c r="BL138" s="477"/>
      <c r="BM138" s="477"/>
      <c r="BN138" s="477"/>
      <c r="BO138" s="477"/>
    </row>
    <row r="139" spans="47:67" x14ac:dyDescent="0.2">
      <c r="AU139" s="476"/>
      <c r="AV139" s="520">
        <v>42</v>
      </c>
      <c r="AW139" s="521" t="s">
        <v>184</v>
      </c>
      <c r="AX139" s="522">
        <v>1</v>
      </c>
      <c r="AY139" s="477"/>
      <c r="AZ139" s="477"/>
      <c r="BA139" s="477"/>
      <c r="BB139" s="477"/>
      <c r="BC139" s="477"/>
      <c r="BD139" s="477"/>
      <c r="BE139" s="477"/>
      <c r="BF139" s="477"/>
      <c r="BG139" s="477"/>
      <c r="BH139" s="477"/>
      <c r="BI139" s="477"/>
      <c r="BJ139" s="477"/>
      <c r="BK139" s="477"/>
      <c r="BL139" s="477"/>
      <c r="BM139" s="477"/>
      <c r="BN139" s="477"/>
      <c r="BO139" s="477"/>
    </row>
    <row r="140" spans="47:67" x14ac:dyDescent="0.2">
      <c r="AU140" s="476"/>
      <c r="AV140" s="520">
        <v>43</v>
      </c>
      <c r="AW140" s="521" t="s">
        <v>184</v>
      </c>
      <c r="AX140" s="522">
        <v>1</v>
      </c>
      <c r="AY140" s="477"/>
      <c r="AZ140" s="477"/>
      <c r="BA140" s="477"/>
      <c r="BB140" s="477"/>
      <c r="BC140" s="477"/>
      <c r="BD140" s="477"/>
      <c r="BE140" s="477"/>
      <c r="BF140" s="477"/>
      <c r="BG140" s="477"/>
      <c r="BH140" s="477"/>
      <c r="BI140" s="477"/>
      <c r="BJ140" s="477"/>
      <c r="BK140" s="477"/>
      <c r="BL140" s="477"/>
      <c r="BM140" s="477"/>
      <c r="BN140" s="477"/>
      <c r="BO140" s="477"/>
    </row>
    <row r="141" spans="47:67" x14ac:dyDescent="0.2">
      <c r="AU141" s="476"/>
      <c r="AV141" s="520">
        <v>44</v>
      </c>
      <c r="AW141" s="521" t="s">
        <v>184</v>
      </c>
      <c r="AX141" s="522">
        <v>1</v>
      </c>
      <c r="AY141" s="477"/>
      <c r="AZ141" s="477"/>
      <c r="BA141" s="477"/>
      <c r="BB141" s="477"/>
      <c r="BC141" s="477"/>
      <c r="BD141" s="477"/>
      <c r="BE141" s="477"/>
      <c r="BF141" s="477"/>
      <c r="BG141" s="477"/>
      <c r="BH141" s="477"/>
      <c r="BI141" s="477"/>
      <c r="BJ141" s="477"/>
      <c r="BK141" s="477"/>
      <c r="BL141" s="477"/>
      <c r="BM141" s="477"/>
      <c r="BN141" s="477"/>
      <c r="BO141" s="477"/>
    </row>
    <row r="142" spans="47:67" x14ac:dyDescent="0.2">
      <c r="AU142" s="476"/>
      <c r="AV142" s="520">
        <v>45</v>
      </c>
      <c r="AW142" s="521" t="s">
        <v>184</v>
      </c>
      <c r="AX142" s="522">
        <v>1</v>
      </c>
      <c r="AY142" s="477"/>
      <c r="AZ142" s="477"/>
      <c r="BA142" s="477"/>
      <c r="BB142" s="477"/>
      <c r="BC142" s="477"/>
      <c r="BD142" s="477"/>
      <c r="BE142" s="477"/>
      <c r="BF142" s="477"/>
      <c r="BG142" s="477"/>
      <c r="BH142" s="477"/>
      <c r="BI142" s="477"/>
      <c r="BJ142" s="477"/>
      <c r="BK142" s="477"/>
      <c r="BL142" s="477"/>
      <c r="BM142" s="477"/>
      <c r="BN142" s="477"/>
      <c r="BO142" s="477"/>
    </row>
    <row r="143" spans="47:67" x14ac:dyDescent="0.2">
      <c r="AU143" s="476"/>
      <c r="AV143" s="520">
        <v>46</v>
      </c>
      <c r="AW143" s="521" t="s">
        <v>184</v>
      </c>
      <c r="AX143" s="522">
        <v>1</v>
      </c>
      <c r="AY143" s="477"/>
      <c r="AZ143" s="477"/>
      <c r="BA143" s="477"/>
      <c r="BB143" s="477"/>
      <c r="BC143" s="477"/>
      <c r="BD143" s="477"/>
      <c r="BE143" s="477"/>
      <c r="BF143" s="477"/>
      <c r="BG143" s="477"/>
      <c r="BH143" s="477"/>
      <c r="BI143" s="477"/>
      <c r="BJ143" s="477"/>
      <c r="BK143" s="477"/>
      <c r="BL143" s="477"/>
      <c r="BM143" s="477"/>
      <c r="BN143" s="477"/>
      <c r="BO143" s="477"/>
    </row>
    <row r="144" spans="47:67" x14ac:dyDescent="0.2">
      <c r="AU144" s="476"/>
      <c r="AV144" s="520">
        <v>47</v>
      </c>
      <c r="AW144" s="521" t="s">
        <v>184</v>
      </c>
      <c r="AX144" s="522">
        <v>1</v>
      </c>
      <c r="AY144" s="477"/>
      <c r="AZ144" s="477"/>
      <c r="BA144" s="477"/>
      <c r="BB144" s="477"/>
      <c r="BC144" s="477"/>
      <c r="BD144" s="477"/>
      <c r="BE144" s="477"/>
      <c r="BF144" s="477"/>
      <c r="BG144" s="477"/>
      <c r="BH144" s="477"/>
      <c r="BI144" s="477"/>
      <c r="BJ144" s="477"/>
      <c r="BK144" s="477"/>
      <c r="BL144" s="477"/>
      <c r="BM144" s="477"/>
      <c r="BN144" s="477"/>
      <c r="BO144" s="477"/>
    </row>
    <row r="145" spans="47:67" x14ac:dyDescent="0.2">
      <c r="AU145" s="476"/>
      <c r="AV145" s="520">
        <v>48</v>
      </c>
      <c r="AW145" s="521" t="s">
        <v>184</v>
      </c>
      <c r="AX145" s="522">
        <v>1</v>
      </c>
      <c r="AY145" s="477"/>
      <c r="AZ145" s="477"/>
      <c r="BA145" s="477"/>
      <c r="BB145" s="477"/>
      <c r="BC145" s="477"/>
      <c r="BD145" s="477"/>
      <c r="BE145" s="477"/>
      <c r="BF145" s="477"/>
      <c r="BG145" s="477"/>
      <c r="BH145" s="477"/>
      <c r="BI145" s="477"/>
      <c r="BJ145" s="477"/>
      <c r="BK145" s="477"/>
      <c r="BL145" s="477"/>
      <c r="BM145" s="477"/>
      <c r="BN145" s="477"/>
      <c r="BO145" s="477"/>
    </row>
    <row r="146" spans="47:67" x14ac:dyDescent="0.2">
      <c r="AU146" s="476"/>
      <c r="AV146" s="520">
        <v>49</v>
      </c>
      <c r="AW146" s="521" t="s">
        <v>184</v>
      </c>
      <c r="AX146" s="522">
        <v>1</v>
      </c>
      <c r="AY146" s="477"/>
      <c r="AZ146" s="477"/>
      <c r="BA146" s="477"/>
      <c r="BB146" s="477"/>
      <c r="BC146" s="477"/>
      <c r="BD146" s="477"/>
      <c r="BE146" s="477"/>
      <c r="BF146" s="477"/>
      <c r="BG146" s="477"/>
      <c r="BH146" s="477"/>
      <c r="BI146" s="477"/>
      <c r="BJ146" s="477"/>
      <c r="BK146" s="477"/>
      <c r="BL146" s="477"/>
      <c r="BM146" s="477"/>
      <c r="BN146" s="477"/>
      <c r="BO146" s="477"/>
    </row>
    <row r="147" spans="47:67" x14ac:dyDescent="0.2">
      <c r="AU147" s="476"/>
      <c r="AV147" s="520">
        <v>50</v>
      </c>
      <c r="AW147" s="521" t="s">
        <v>184</v>
      </c>
      <c r="AX147" s="522">
        <v>1</v>
      </c>
      <c r="AY147" s="477"/>
      <c r="AZ147" s="477"/>
      <c r="BA147" s="477"/>
      <c r="BB147" s="477"/>
      <c r="BC147" s="477"/>
      <c r="BD147" s="477"/>
      <c r="BE147" s="477"/>
      <c r="BF147" s="477"/>
      <c r="BG147" s="477"/>
      <c r="BH147" s="477"/>
      <c r="BI147" s="477"/>
      <c r="BJ147" s="477"/>
      <c r="BK147" s="477"/>
      <c r="BL147" s="477"/>
      <c r="BM147" s="477"/>
      <c r="BN147" s="477"/>
      <c r="BO147" s="477"/>
    </row>
    <row r="148" spans="47:67" x14ac:dyDescent="0.2">
      <c r="AU148" s="476"/>
      <c r="AV148" s="520">
        <v>51</v>
      </c>
      <c r="AW148" s="521" t="s">
        <v>184</v>
      </c>
      <c r="AX148" s="522">
        <v>1</v>
      </c>
      <c r="AY148" s="477"/>
      <c r="AZ148" s="477"/>
      <c r="BA148" s="477"/>
      <c r="BB148" s="477"/>
      <c r="BC148" s="477"/>
      <c r="BD148" s="477"/>
      <c r="BE148" s="477"/>
      <c r="BF148" s="477"/>
      <c r="BG148" s="477"/>
      <c r="BH148" s="477"/>
      <c r="BI148" s="477"/>
      <c r="BJ148" s="477"/>
      <c r="BK148" s="477"/>
      <c r="BL148" s="477"/>
      <c r="BM148" s="477"/>
      <c r="BN148" s="477"/>
      <c r="BO148" s="477"/>
    </row>
    <row r="149" spans="47:67" x14ac:dyDescent="0.2">
      <c r="AU149" s="476"/>
      <c r="AV149" s="520">
        <v>52</v>
      </c>
      <c r="AW149" s="521" t="s">
        <v>184</v>
      </c>
      <c r="AX149" s="522">
        <v>1</v>
      </c>
      <c r="AY149" s="477"/>
      <c r="AZ149" s="477"/>
      <c r="BA149" s="477"/>
      <c r="BB149" s="477"/>
      <c r="BC149" s="477"/>
      <c r="BD149" s="477"/>
      <c r="BE149" s="477"/>
      <c r="BF149" s="477"/>
      <c r="BG149" s="477"/>
      <c r="BH149" s="477"/>
      <c r="BI149" s="477"/>
      <c r="BJ149" s="477"/>
      <c r="BK149" s="477"/>
      <c r="BL149" s="477"/>
      <c r="BM149" s="477"/>
      <c r="BN149" s="477"/>
      <c r="BO149" s="477"/>
    </row>
    <row r="150" spans="47:67" x14ac:dyDescent="0.2">
      <c r="AU150" s="476"/>
      <c r="AV150" s="520">
        <v>53</v>
      </c>
      <c r="AW150" s="521" t="s">
        <v>184</v>
      </c>
      <c r="AX150" s="522">
        <v>1</v>
      </c>
      <c r="AY150" s="477"/>
      <c r="AZ150" s="477"/>
      <c r="BA150" s="477"/>
      <c r="BB150" s="477"/>
      <c r="BC150" s="477"/>
      <c r="BD150" s="477"/>
      <c r="BE150" s="477"/>
      <c r="BF150" s="477"/>
      <c r="BG150" s="477"/>
      <c r="BH150" s="477"/>
      <c r="BI150" s="477"/>
      <c r="BJ150" s="477"/>
      <c r="BK150" s="477"/>
      <c r="BL150" s="477"/>
      <c r="BM150" s="477"/>
      <c r="BN150" s="477"/>
      <c r="BO150" s="477"/>
    </row>
    <row r="151" spans="47:67" x14ac:dyDescent="0.2">
      <c r="AU151" s="476"/>
      <c r="AV151" s="520">
        <v>54</v>
      </c>
      <c r="AW151" s="521" t="s">
        <v>184</v>
      </c>
      <c r="AX151" s="522">
        <v>1</v>
      </c>
      <c r="AY151" s="477"/>
      <c r="AZ151" s="477"/>
      <c r="BA151" s="477"/>
      <c r="BB151" s="477"/>
      <c r="BC151" s="477"/>
      <c r="BD151" s="477"/>
      <c r="BE151" s="477"/>
      <c r="BF151" s="477"/>
      <c r="BG151" s="477"/>
      <c r="BH151" s="477"/>
      <c r="BI151" s="477"/>
      <c r="BJ151" s="477"/>
      <c r="BK151" s="477"/>
      <c r="BL151" s="477"/>
      <c r="BM151" s="477"/>
      <c r="BN151" s="477"/>
      <c r="BO151" s="477"/>
    </row>
    <row r="152" spans="47:67" x14ac:dyDescent="0.2">
      <c r="AU152" s="476"/>
      <c r="AV152" s="520">
        <v>55</v>
      </c>
      <c r="AW152" s="521" t="s">
        <v>184</v>
      </c>
      <c r="AX152" s="522">
        <v>1</v>
      </c>
      <c r="AY152" s="477"/>
      <c r="AZ152" s="477"/>
      <c r="BA152" s="477"/>
      <c r="BB152" s="477"/>
      <c r="BC152" s="477"/>
      <c r="BD152" s="477"/>
      <c r="BE152" s="477"/>
      <c r="BF152" s="477"/>
      <c r="BG152" s="477"/>
      <c r="BH152" s="477"/>
      <c r="BI152" s="477"/>
      <c r="BJ152" s="477"/>
      <c r="BK152" s="477"/>
      <c r="BL152" s="477"/>
      <c r="BM152" s="477"/>
      <c r="BN152" s="477"/>
      <c r="BO152" s="477"/>
    </row>
    <row r="153" spans="47:67" x14ac:dyDescent="0.2">
      <c r="AU153" s="476"/>
      <c r="AV153" s="520">
        <v>56</v>
      </c>
      <c r="AW153" s="521" t="s">
        <v>184</v>
      </c>
      <c r="AX153" s="522">
        <v>1</v>
      </c>
      <c r="AY153" s="477"/>
      <c r="AZ153" s="477"/>
      <c r="BA153" s="477"/>
      <c r="BB153" s="477"/>
      <c r="BC153" s="477"/>
      <c r="BD153" s="477"/>
      <c r="BE153" s="477"/>
      <c r="BF153" s="477"/>
      <c r="BG153" s="477"/>
      <c r="BH153" s="477"/>
      <c r="BI153" s="477"/>
      <c r="BJ153" s="477"/>
      <c r="BK153" s="477"/>
      <c r="BL153" s="477"/>
      <c r="BM153" s="477"/>
      <c r="BN153" s="477"/>
      <c r="BO153" s="477"/>
    </row>
    <row r="154" spans="47:67" x14ac:dyDescent="0.2">
      <c r="AU154" s="476"/>
      <c r="AV154" s="520">
        <v>57</v>
      </c>
      <c r="AW154" s="521" t="s">
        <v>184</v>
      </c>
      <c r="AX154" s="522">
        <v>1</v>
      </c>
      <c r="AY154" s="477"/>
      <c r="AZ154" s="477"/>
      <c r="BA154" s="477"/>
      <c r="BB154" s="477"/>
      <c r="BC154" s="477"/>
      <c r="BD154" s="477"/>
      <c r="BE154" s="477"/>
      <c r="BF154" s="477"/>
      <c r="BG154" s="477"/>
      <c r="BH154" s="477"/>
      <c r="BI154" s="477"/>
      <c r="BJ154" s="477"/>
      <c r="BK154" s="477"/>
      <c r="BL154" s="477"/>
      <c r="BM154" s="477"/>
      <c r="BN154" s="477"/>
      <c r="BO154" s="477"/>
    </row>
    <row r="155" spans="47:67" x14ac:dyDescent="0.2">
      <c r="AU155" s="476"/>
      <c r="AV155" s="520">
        <v>58</v>
      </c>
      <c r="AW155" s="521" t="s">
        <v>184</v>
      </c>
      <c r="AX155" s="522">
        <v>1</v>
      </c>
      <c r="AY155" s="477"/>
      <c r="AZ155" s="477"/>
      <c r="BA155" s="477"/>
      <c r="BB155" s="477"/>
      <c r="BC155" s="477"/>
      <c r="BD155" s="477"/>
      <c r="BE155" s="477"/>
      <c r="BF155" s="477"/>
      <c r="BG155" s="477"/>
      <c r="BH155" s="477"/>
      <c r="BI155" s="477"/>
      <c r="BJ155" s="477"/>
      <c r="BK155" s="477"/>
      <c r="BL155" s="477"/>
      <c r="BM155" s="477"/>
      <c r="BN155" s="477"/>
      <c r="BO155" s="477"/>
    </row>
    <row r="156" spans="47:67" x14ac:dyDescent="0.2">
      <c r="AU156" s="476"/>
      <c r="AV156" s="520">
        <v>59</v>
      </c>
      <c r="AW156" s="521" t="s">
        <v>184</v>
      </c>
      <c r="AX156" s="522">
        <v>1</v>
      </c>
      <c r="AY156" s="477"/>
      <c r="AZ156" s="477"/>
      <c r="BA156" s="477"/>
      <c r="BB156" s="477"/>
      <c r="BC156" s="477"/>
      <c r="BD156" s="477"/>
      <c r="BE156" s="477"/>
      <c r="BF156" s="477"/>
      <c r="BG156" s="477"/>
      <c r="BH156" s="477"/>
      <c r="BI156" s="477"/>
      <c r="BJ156" s="477"/>
      <c r="BK156" s="477"/>
      <c r="BL156" s="477"/>
      <c r="BM156" s="477"/>
      <c r="BN156" s="477"/>
      <c r="BO156" s="477"/>
    </row>
    <row r="157" spans="47:67" x14ac:dyDescent="0.2">
      <c r="AU157" s="476"/>
      <c r="AV157" s="520">
        <v>60</v>
      </c>
      <c r="AW157" s="521" t="s">
        <v>184</v>
      </c>
      <c r="AX157" s="522">
        <v>1</v>
      </c>
      <c r="AY157" s="477"/>
      <c r="AZ157" s="477"/>
      <c r="BA157" s="477"/>
      <c r="BB157" s="477"/>
      <c r="BC157" s="477"/>
      <c r="BD157" s="477"/>
      <c r="BE157" s="477"/>
      <c r="BF157" s="477"/>
      <c r="BG157" s="477"/>
      <c r="BH157" s="477"/>
      <c r="BI157" s="477"/>
      <c r="BJ157" s="477"/>
      <c r="BK157" s="477"/>
      <c r="BL157" s="477"/>
      <c r="BM157" s="477"/>
      <c r="BN157" s="477"/>
      <c r="BO157" s="477"/>
    </row>
    <row r="158" spans="47:67" x14ac:dyDescent="0.2">
      <c r="AU158" s="476"/>
      <c r="AV158" s="520">
        <v>61</v>
      </c>
      <c r="AW158" s="521" t="s">
        <v>185</v>
      </c>
      <c r="AX158" s="522">
        <v>2</v>
      </c>
      <c r="AY158" s="477"/>
      <c r="AZ158" s="477"/>
      <c r="BA158" s="477"/>
      <c r="BB158" s="477"/>
      <c r="BC158" s="477"/>
      <c r="BD158" s="477"/>
      <c r="BE158" s="477"/>
      <c r="BF158" s="477"/>
      <c r="BG158" s="477"/>
      <c r="BH158" s="477"/>
      <c r="BI158" s="477"/>
      <c r="BJ158" s="477"/>
      <c r="BK158" s="477"/>
      <c r="BL158" s="477"/>
      <c r="BM158" s="477"/>
      <c r="BN158" s="477"/>
      <c r="BO158" s="477"/>
    </row>
    <row r="159" spans="47:67" x14ac:dyDescent="0.2">
      <c r="AU159" s="476"/>
      <c r="AV159" s="520">
        <v>62</v>
      </c>
      <c r="AW159" s="521" t="s">
        <v>185</v>
      </c>
      <c r="AX159" s="522">
        <v>2</v>
      </c>
      <c r="AY159" s="477"/>
      <c r="AZ159" s="477"/>
      <c r="BA159" s="477"/>
      <c r="BB159" s="477"/>
      <c r="BC159" s="477"/>
      <c r="BD159" s="477"/>
      <c r="BE159" s="477"/>
      <c r="BF159" s="477"/>
      <c r="BG159" s="477"/>
      <c r="BH159" s="477"/>
      <c r="BI159" s="477"/>
      <c r="BJ159" s="477"/>
      <c r="BK159" s="477"/>
      <c r="BL159" s="477"/>
      <c r="BM159" s="477"/>
      <c r="BN159" s="477"/>
      <c r="BO159" s="477"/>
    </row>
    <row r="160" spans="47:67" x14ac:dyDescent="0.2">
      <c r="AU160" s="476"/>
      <c r="AV160" s="520">
        <v>63</v>
      </c>
      <c r="AW160" s="521" t="s">
        <v>185</v>
      </c>
      <c r="AX160" s="522">
        <v>2</v>
      </c>
      <c r="AY160" s="477"/>
      <c r="AZ160" s="477"/>
      <c r="BA160" s="477"/>
      <c r="BB160" s="477"/>
      <c r="BC160" s="477"/>
      <c r="BD160" s="477"/>
      <c r="BE160" s="477"/>
      <c r="BF160" s="477"/>
      <c r="BG160" s="477"/>
      <c r="BH160" s="477"/>
      <c r="BI160" s="477"/>
      <c r="BJ160" s="477"/>
      <c r="BK160" s="477"/>
      <c r="BL160" s="477"/>
      <c r="BM160" s="477"/>
      <c r="BN160" s="477"/>
      <c r="BO160" s="477"/>
    </row>
    <row r="161" spans="47:67" x14ac:dyDescent="0.2">
      <c r="AU161" s="476"/>
      <c r="AV161" s="520">
        <v>64</v>
      </c>
      <c r="AW161" s="521" t="s">
        <v>185</v>
      </c>
      <c r="AX161" s="522">
        <v>2</v>
      </c>
      <c r="AY161" s="477"/>
      <c r="AZ161" s="477"/>
      <c r="BA161" s="477"/>
      <c r="BB161" s="477"/>
      <c r="BC161" s="477"/>
      <c r="BD161" s="477"/>
      <c r="BE161" s="477"/>
      <c r="BF161" s="477"/>
      <c r="BG161" s="477"/>
      <c r="BH161" s="477"/>
      <c r="BI161" s="477"/>
      <c r="BJ161" s="477"/>
      <c r="BK161" s="477"/>
      <c r="BL161" s="477"/>
      <c r="BM161" s="477"/>
      <c r="BN161" s="477"/>
      <c r="BO161" s="477"/>
    </row>
    <row r="162" spans="47:67" x14ac:dyDescent="0.2">
      <c r="AU162" s="476"/>
      <c r="AV162" s="520">
        <v>65</v>
      </c>
      <c r="AW162" s="521" t="s">
        <v>185</v>
      </c>
      <c r="AX162" s="522">
        <v>2</v>
      </c>
      <c r="AY162" s="477"/>
      <c r="AZ162" s="477"/>
      <c r="BA162" s="477"/>
      <c r="BB162" s="477"/>
      <c r="BC162" s="477"/>
      <c r="BD162" s="477"/>
      <c r="BE162" s="477"/>
      <c r="BF162" s="477"/>
      <c r="BG162" s="477"/>
      <c r="BH162" s="477"/>
      <c r="BI162" s="477"/>
      <c r="BJ162" s="477"/>
      <c r="BK162" s="477"/>
      <c r="BL162" s="477"/>
      <c r="BM162" s="477"/>
      <c r="BN162" s="477"/>
      <c r="BO162" s="477"/>
    </row>
    <row r="163" spans="47:67" x14ac:dyDescent="0.2">
      <c r="AU163" s="476"/>
      <c r="AV163" s="520">
        <v>66</v>
      </c>
      <c r="AW163" s="521" t="s">
        <v>185</v>
      </c>
      <c r="AX163" s="522">
        <v>2</v>
      </c>
      <c r="AY163" s="477"/>
      <c r="AZ163" s="477"/>
      <c r="BA163" s="477"/>
      <c r="BB163" s="477"/>
      <c r="BC163" s="477"/>
      <c r="BD163" s="477"/>
      <c r="BE163" s="477"/>
      <c r="BF163" s="477"/>
      <c r="BG163" s="477"/>
      <c r="BH163" s="477"/>
      <c r="BI163" s="477"/>
      <c r="BJ163" s="477"/>
      <c r="BK163" s="477"/>
      <c r="BL163" s="477"/>
      <c r="BM163" s="477"/>
      <c r="BN163" s="477"/>
      <c r="BO163" s="477"/>
    </row>
    <row r="164" spans="47:67" x14ac:dyDescent="0.2">
      <c r="AU164" s="476"/>
      <c r="AV164" s="520">
        <v>67</v>
      </c>
      <c r="AW164" s="521" t="s">
        <v>185</v>
      </c>
      <c r="AX164" s="522">
        <v>2</v>
      </c>
      <c r="AY164" s="477"/>
      <c r="AZ164" s="477"/>
      <c r="BA164" s="477"/>
      <c r="BB164" s="477"/>
      <c r="BC164" s="477"/>
      <c r="BD164" s="477"/>
      <c r="BE164" s="477"/>
      <c r="BF164" s="477"/>
      <c r="BG164" s="477"/>
      <c r="BH164" s="477"/>
      <c r="BI164" s="477"/>
      <c r="BJ164" s="477"/>
      <c r="BK164" s="477"/>
      <c r="BL164" s="477"/>
      <c r="BM164" s="477"/>
      <c r="BN164" s="477"/>
      <c r="BO164" s="477"/>
    </row>
    <row r="165" spans="47:67" x14ac:dyDescent="0.2">
      <c r="AU165" s="476"/>
      <c r="AV165" s="520">
        <v>68</v>
      </c>
      <c r="AW165" s="521" t="s">
        <v>185</v>
      </c>
      <c r="AX165" s="522">
        <v>2</v>
      </c>
      <c r="AY165" s="477"/>
      <c r="AZ165" s="477"/>
      <c r="BA165" s="477"/>
      <c r="BB165" s="477"/>
      <c r="BC165" s="477"/>
      <c r="BD165" s="477"/>
      <c r="BE165" s="477"/>
      <c r="BF165" s="477"/>
      <c r="BG165" s="477"/>
      <c r="BH165" s="477"/>
      <c r="BI165" s="477"/>
      <c r="BJ165" s="477"/>
      <c r="BK165" s="477"/>
      <c r="BL165" s="477"/>
      <c r="BM165" s="477"/>
      <c r="BN165" s="477"/>
      <c r="BO165" s="477"/>
    </row>
    <row r="166" spans="47:67" x14ac:dyDescent="0.2">
      <c r="AU166" s="476"/>
      <c r="AV166" s="520">
        <v>69</v>
      </c>
      <c r="AW166" s="521" t="s">
        <v>185</v>
      </c>
      <c r="AX166" s="522">
        <v>2</v>
      </c>
      <c r="AY166" s="477"/>
      <c r="AZ166" s="477"/>
      <c r="BA166" s="477"/>
      <c r="BB166" s="477"/>
      <c r="BC166" s="477"/>
      <c r="BD166" s="477"/>
      <c r="BE166" s="477"/>
      <c r="BF166" s="477"/>
      <c r="BG166" s="477"/>
      <c r="BH166" s="477"/>
      <c r="BI166" s="477"/>
      <c r="BJ166" s="477"/>
      <c r="BK166" s="477"/>
      <c r="BL166" s="477"/>
      <c r="BM166" s="477"/>
      <c r="BN166" s="477"/>
      <c r="BO166" s="477"/>
    </row>
    <row r="167" spans="47:67" x14ac:dyDescent="0.2">
      <c r="AU167" s="476"/>
      <c r="AV167" s="520">
        <v>70</v>
      </c>
      <c r="AW167" s="521" t="s">
        <v>185</v>
      </c>
      <c r="AX167" s="522">
        <v>2</v>
      </c>
      <c r="AY167" s="477"/>
      <c r="AZ167" s="477"/>
      <c r="BA167" s="477"/>
      <c r="BB167" s="477"/>
      <c r="BC167" s="477"/>
      <c r="BD167" s="477"/>
      <c r="BE167" s="477"/>
      <c r="BF167" s="477"/>
      <c r="BG167" s="477"/>
      <c r="BH167" s="477"/>
      <c r="BI167" s="477"/>
      <c r="BJ167" s="477"/>
      <c r="BK167" s="477"/>
      <c r="BL167" s="477"/>
      <c r="BM167" s="477"/>
      <c r="BN167" s="477"/>
      <c r="BO167" s="477"/>
    </row>
    <row r="168" spans="47:67" x14ac:dyDescent="0.2">
      <c r="AU168" s="476"/>
      <c r="AV168" s="520">
        <v>71</v>
      </c>
      <c r="AW168" s="521" t="s">
        <v>185</v>
      </c>
      <c r="AX168" s="522">
        <v>2</v>
      </c>
      <c r="AY168" s="477"/>
      <c r="AZ168" s="477"/>
      <c r="BA168" s="477"/>
      <c r="BB168" s="477"/>
      <c r="BC168" s="477"/>
      <c r="BD168" s="477"/>
      <c r="BE168" s="477"/>
      <c r="BF168" s="477"/>
      <c r="BG168" s="477"/>
      <c r="BH168" s="477"/>
      <c r="BI168" s="477"/>
      <c r="BJ168" s="477"/>
      <c r="BK168" s="477"/>
      <c r="BL168" s="477"/>
      <c r="BM168" s="477"/>
      <c r="BN168" s="477"/>
      <c r="BO168" s="477"/>
    </row>
    <row r="169" spans="47:67" x14ac:dyDescent="0.2">
      <c r="AU169" s="476"/>
      <c r="AV169" s="520">
        <v>72</v>
      </c>
      <c r="AW169" s="521" t="s">
        <v>185</v>
      </c>
      <c r="AX169" s="522">
        <v>2</v>
      </c>
      <c r="AY169" s="477"/>
      <c r="AZ169" s="477"/>
      <c r="BA169" s="477"/>
      <c r="BB169" s="477"/>
      <c r="BC169" s="477"/>
      <c r="BD169" s="477"/>
      <c r="BE169" s="477"/>
      <c r="BF169" s="477"/>
      <c r="BG169" s="477"/>
      <c r="BH169" s="477"/>
      <c r="BI169" s="477"/>
      <c r="BJ169" s="477"/>
      <c r="BK169" s="477"/>
      <c r="BL169" s="477"/>
      <c r="BM169" s="477"/>
      <c r="BN169" s="477"/>
      <c r="BO169" s="477"/>
    </row>
    <row r="170" spans="47:67" x14ac:dyDescent="0.2">
      <c r="AU170" s="476"/>
      <c r="AV170" s="520">
        <v>73</v>
      </c>
      <c r="AW170" s="521" t="s">
        <v>185</v>
      </c>
      <c r="AX170" s="522">
        <v>2</v>
      </c>
      <c r="AY170" s="477"/>
      <c r="AZ170" s="477"/>
      <c r="BA170" s="477"/>
      <c r="BB170" s="477"/>
      <c r="BC170" s="477"/>
      <c r="BD170" s="477"/>
      <c r="BE170" s="477"/>
      <c r="BF170" s="477"/>
      <c r="BG170" s="477"/>
      <c r="BH170" s="477"/>
      <c r="BI170" s="477"/>
      <c r="BJ170" s="477"/>
      <c r="BK170" s="477"/>
      <c r="BL170" s="477"/>
      <c r="BM170" s="477"/>
      <c r="BN170" s="477"/>
      <c r="BO170" s="477"/>
    </row>
    <row r="171" spans="47:67" x14ac:dyDescent="0.2">
      <c r="AU171" s="476"/>
      <c r="AV171" s="520">
        <v>74</v>
      </c>
      <c r="AW171" s="521" t="s">
        <v>185</v>
      </c>
      <c r="AX171" s="522">
        <v>2</v>
      </c>
      <c r="AY171" s="477"/>
      <c r="AZ171" s="477"/>
      <c r="BA171" s="477"/>
      <c r="BB171" s="477"/>
      <c r="BC171" s="477"/>
      <c r="BD171" s="477"/>
      <c r="BE171" s="477"/>
      <c r="BF171" s="477"/>
      <c r="BG171" s="477"/>
      <c r="BH171" s="477"/>
      <c r="BI171" s="477"/>
      <c r="BJ171" s="477"/>
      <c r="BK171" s="477"/>
      <c r="BL171" s="477"/>
      <c r="BM171" s="477"/>
      <c r="BN171" s="477"/>
      <c r="BO171" s="477"/>
    </row>
    <row r="172" spans="47:67" x14ac:dyDescent="0.2">
      <c r="AU172" s="476"/>
      <c r="AV172" s="520">
        <v>75</v>
      </c>
      <c r="AW172" s="521" t="s">
        <v>185</v>
      </c>
      <c r="AX172" s="522">
        <v>2</v>
      </c>
      <c r="AY172" s="477"/>
      <c r="AZ172" s="477"/>
      <c r="BA172" s="477"/>
      <c r="BB172" s="477"/>
      <c r="BC172" s="477"/>
      <c r="BD172" s="477"/>
      <c r="BE172" s="477"/>
      <c r="BF172" s="477"/>
      <c r="BG172" s="477"/>
      <c r="BH172" s="477"/>
      <c r="BI172" s="477"/>
      <c r="BJ172" s="477"/>
      <c r="BK172" s="477"/>
      <c r="BL172" s="477"/>
      <c r="BM172" s="477"/>
      <c r="BN172" s="477"/>
      <c r="BO172" s="477"/>
    </row>
    <row r="173" spans="47:67" x14ac:dyDescent="0.2">
      <c r="AU173" s="476"/>
      <c r="AV173" s="520">
        <v>76</v>
      </c>
      <c r="AW173" s="521" t="s">
        <v>185</v>
      </c>
      <c r="AX173" s="522">
        <v>2</v>
      </c>
      <c r="AY173" s="477"/>
      <c r="AZ173" s="477"/>
      <c r="BA173" s="477"/>
      <c r="BB173" s="477"/>
      <c r="BC173" s="477"/>
      <c r="BD173" s="477"/>
      <c r="BE173" s="477"/>
      <c r="BF173" s="477"/>
      <c r="BG173" s="477"/>
      <c r="BH173" s="477"/>
      <c r="BI173" s="477"/>
      <c r="BJ173" s="477"/>
      <c r="BK173" s="477"/>
      <c r="BL173" s="477"/>
      <c r="BM173" s="477"/>
      <c r="BN173" s="477"/>
      <c r="BO173" s="477"/>
    </row>
    <row r="174" spans="47:67" x14ac:dyDescent="0.2">
      <c r="AU174" s="476"/>
      <c r="AV174" s="520">
        <v>77</v>
      </c>
      <c r="AW174" s="521" t="s">
        <v>185</v>
      </c>
      <c r="AX174" s="522">
        <v>2</v>
      </c>
      <c r="AY174" s="477"/>
      <c r="AZ174" s="477"/>
      <c r="BA174" s="477"/>
      <c r="BB174" s="477"/>
      <c r="BC174" s="477"/>
      <c r="BD174" s="477"/>
      <c r="BE174" s="477"/>
      <c r="BF174" s="477"/>
      <c r="BG174" s="477"/>
      <c r="BH174" s="477"/>
      <c r="BI174" s="477"/>
      <c r="BJ174" s="477"/>
      <c r="BK174" s="477"/>
      <c r="BL174" s="477"/>
      <c r="BM174" s="477"/>
      <c r="BN174" s="477"/>
      <c r="BO174" s="477"/>
    </row>
    <row r="175" spans="47:67" x14ac:dyDescent="0.2">
      <c r="AU175" s="476"/>
      <c r="AV175" s="520">
        <v>78</v>
      </c>
      <c r="AW175" s="521" t="s">
        <v>185</v>
      </c>
      <c r="AX175" s="522">
        <v>2</v>
      </c>
      <c r="AY175" s="477"/>
      <c r="AZ175" s="477"/>
      <c r="BA175" s="477"/>
      <c r="BB175" s="477"/>
      <c r="BC175" s="477"/>
      <c r="BD175" s="477"/>
      <c r="BE175" s="477"/>
      <c r="BF175" s="477"/>
      <c r="BG175" s="477"/>
      <c r="BH175" s="477"/>
      <c r="BI175" s="477"/>
      <c r="BJ175" s="477"/>
      <c r="BK175" s="477"/>
      <c r="BL175" s="477"/>
      <c r="BM175" s="477"/>
      <c r="BN175" s="477"/>
      <c r="BO175" s="477"/>
    </row>
    <row r="176" spans="47:67" x14ac:dyDescent="0.2">
      <c r="AU176" s="476"/>
      <c r="AV176" s="520">
        <v>79</v>
      </c>
      <c r="AW176" s="521" t="s">
        <v>185</v>
      </c>
      <c r="AX176" s="522">
        <v>2</v>
      </c>
      <c r="AY176" s="477"/>
      <c r="AZ176" s="477"/>
      <c r="BA176" s="477"/>
      <c r="BB176" s="477"/>
      <c r="BC176" s="477"/>
      <c r="BD176" s="477"/>
      <c r="BE176" s="477"/>
      <c r="BF176" s="477"/>
      <c r="BG176" s="477"/>
      <c r="BH176" s="477"/>
      <c r="BI176" s="477"/>
      <c r="BJ176" s="477"/>
      <c r="BK176" s="477"/>
      <c r="BL176" s="477"/>
      <c r="BM176" s="477"/>
      <c r="BN176" s="477"/>
      <c r="BO176" s="477"/>
    </row>
    <row r="177" spans="47:67" x14ac:dyDescent="0.2">
      <c r="AU177" s="476"/>
      <c r="AV177" s="520">
        <v>80</v>
      </c>
      <c r="AW177" s="521" t="s">
        <v>185</v>
      </c>
      <c r="AX177" s="522">
        <v>2</v>
      </c>
      <c r="AY177" s="477"/>
      <c r="AZ177" s="477"/>
      <c r="BA177" s="477"/>
      <c r="BB177" s="477"/>
      <c r="BC177" s="477"/>
      <c r="BD177" s="477"/>
      <c r="BE177" s="477"/>
      <c r="BF177" s="477"/>
      <c r="BG177" s="477"/>
      <c r="BH177" s="477"/>
      <c r="BI177" s="477"/>
      <c r="BJ177" s="477"/>
      <c r="BK177" s="477"/>
      <c r="BL177" s="477"/>
      <c r="BM177" s="477"/>
      <c r="BN177" s="477"/>
      <c r="BO177" s="477"/>
    </row>
    <row r="178" spans="47:67" x14ac:dyDescent="0.2">
      <c r="AU178" s="476"/>
      <c r="AV178" s="520">
        <v>81</v>
      </c>
      <c r="AW178" s="521" t="s">
        <v>185</v>
      </c>
      <c r="AX178" s="522">
        <v>2</v>
      </c>
      <c r="AY178" s="477"/>
      <c r="AZ178" s="477"/>
      <c r="BA178" s="477"/>
      <c r="BB178" s="477"/>
      <c r="BC178" s="477"/>
      <c r="BD178" s="477"/>
      <c r="BE178" s="477"/>
      <c r="BF178" s="477"/>
      <c r="BG178" s="477"/>
      <c r="BH178" s="477"/>
      <c r="BI178" s="477"/>
      <c r="BJ178" s="477"/>
      <c r="BK178" s="477"/>
      <c r="BL178" s="477"/>
      <c r="BM178" s="477"/>
      <c r="BN178" s="477"/>
      <c r="BO178" s="477"/>
    </row>
    <row r="179" spans="47:67" x14ac:dyDescent="0.2">
      <c r="AU179" s="476"/>
      <c r="AV179" s="520">
        <v>82</v>
      </c>
      <c r="AW179" s="521" t="s">
        <v>185</v>
      </c>
      <c r="AX179" s="522">
        <v>2</v>
      </c>
      <c r="AY179" s="477"/>
      <c r="AZ179" s="477"/>
      <c r="BA179" s="477"/>
      <c r="BB179" s="477"/>
      <c r="BC179" s="477"/>
      <c r="BD179" s="477"/>
      <c r="BE179" s="477"/>
      <c r="BF179" s="477"/>
      <c r="BG179" s="477"/>
      <c r="BH179" s="477"/>
      <c r="BI179" s="477"/>
      <c r="BJ179" s="477"/>
      <c r="BK179" s="477"/>
      <c r="BL179" s="477"/>
      <c r="BM179" s="477"/>
      <c r="BN179" s="477"/>
      <c r="BO179" s="477"/>
    </row>
    <row r="180" spans="47:67" x14ac:dyDescent="0.2">
      <c r="AU180" s="476"/>
      <c r="AV180" s="520">
        <v>83</v>
      </c>
      <c r="AW180" s="521" t="s">
        <v>185</v>
      </c>
      <c r="AX180" s="522">
        <v>2</v>
      </c>
      <c r="AY180" s="477"/>
      <c r="AZ180" s="477"/>
      <c r="BA180" s="477"/>
      <c r="BB180" s="477"/>
      <c r="BC180" s="477"/>
      <c r="BD180" s="477"/>
      <c r="BE180" s="477"/>
      <c r="BF180" s="477"/>
      <c r="BG180" s="477"/>
      <c r="BH180" s="477"/>
      <c r="BI180" s="477"/>
      <c r="BJ180" s="477"/>
      <c r="BK180" s="477"/>
      <c r="BL180" s="477"/>
      <c r="BM180" s="477"/>
      <c r="BN180" s="477"/>
      <c r="BO180" s="477"/>
    </row>
    <row r="181" spans="47:67" x14ac:dyDescent="0.2">
      <c r="AU181" s="476"/>
      <c r="AV181" s="520">
        <v>84</v>
      </c>
      <c r="AW181" s="521" t="s">
        <v>185</v>
      </c>
      <c r="AX181" s="522">
        <v>2</v>
      </c>
      <c r="AY181" s="477"/>
      <c r="AZ181" s="477"/>
      <c r="BA181" s="477"/>
      <c r="BB181" s="477"/>
      <c r="BC181" s="477"/>
      <c r="BD181" s="477"/>
      <c r="BE181" s="477"/>
      <c r="BF181" s="477"/>
      <c r="BG181" s="477"/>
      <c r="BH181" s="477"/>
      <c r="BI181" s="477"/>
      <c r="BJ181" s="477"/>
      <c r="BK181" s="477"/>
      <c r="BL181" s="477"/>
      <c r="BM181" s="477"/>
      <c r="BN181" s="477"/>
      <c r="BO181" s="477"/>
    </row>
    <row r="182" spans="47:67" x14ac:dyDescent="0.2">
      <c r="AU182" s="476"/>
      <c r="AV182" s="520">
        <v>85</v>
      </c>
      <c r="AW182" s="521" t="s">
        <v>185</v>
      </c>
      <c r="AX182" s="522">
        <v>2</v>
      </c>
      <c r="AY182" s="477"/>
      <c r="AZ182" s="477"/>
      <c r="BA182" s="477"/>
      <c r="BB182" s="477"/>
      <c r="BC182" s="477"/>
      <c r="BD182" s="477"/>
      <c r="BE182" s="477"/>
      <c r="BF182" s="477"/>
      <c r="BG182" s="477"/>
      <c r="BH182" s="477"/>
      <c r="BI182" s="477"/>
      <c r="BJ182" s="477"/>
      <c r="BK182" s="477"/>
      <c r="BL182" s="477"/>
      <c r="BM182" s="477"/>
      <c r="BN182" s="477"/>
      <c r="BO182" s="477"/>
    </row>
    <row r="183" spans="47:67" x14ac:dyDescent="0.2">
      <c r="AU183" s="476"/>
      <c r="AV183" s="520">
        <v>86</v>
      </c>
      <c r="AW183" s="521" t="s">
        <v>185</v>
      </c>
      <c r="AX183" s="522">
        <v>2</v>
      </c>
      <c r="AY183" s="477"/>
      <c r="AZ183" s="477"/>
      <c r="BA183" s="477"/>
      <c r="BB183" s="477"/>
      <c r="BC183" s="477"/>
      <c r="BD183" s="477"/>
      <c r="BE183" s="477"/>
      <c r="BF183" s="477"/>
      <c r="BG183" s="477"/>
      <c r="BH183" s="477"/>
      <c r="BI183" s="477"/>
      <c r="BJ183" s="477"/>
      <c r="BK183" s="477"/>
      <c r="BL183" s="477"/>
      <c r="BM183" s="477"/>
      <c r="BN183" s="477"/>
      <c r="BO183" s="477"/>
    </row>
    <row r="184" spans="47:67" x14ac:dyDescent="0.2">
      <c r="AU184" s="476"/>
      <c r="AV184" s="520">
        <v>87</v>
      </c>
      <c r="AW184" s="521" t="s">
        <v>185</v>
      </c>
      <c r="AX184" s="522">
        <v>2</v>
      </c>
      <c r="AY184" s="477"/>
      <c r="AZ184" s="477"/>
      <c r="BA184" s="477"/>
      <c r="BB184" s="477"/>
      <c r="BC184" s="477"/>
      <c r="BD184" s="477"/>
      <c r="BE184" s="477"/>
      <c r="BF184" s="477"/>
      <c r="BG184" s="477"/>
      <c r="BH184" s="477"/>
      <c r="BI184" s="477"/>
      <c r="BJ184" s="477"/>
      <c r="BK184" s="477"/>
      <c r="BL184" s="477"/>
      <c r="BM184" s="477"/>
      <c r="BN184" s="477"/>
      <c r="BO184" s="477"/>
    </row>
    <row r="185" spans="47:67" x14ac:dyDescent="0.2">
      <c r="AU185" s="476"/>
      <c r="AV185" s="520">
        <v>88</v>
      </c>
      <c r="AW185" s="521" t="s">
        <v>185</v>
      </c>
      <c r="AX185" s="522">
        <v>2</v>
      </c>
      <c r="AY185" s="477"/>
      <c r="AZ185" s="477"/>
      <c r="BA185" s="477"/>
      <c r="BB185" s="477"/>
      <c r="BC185" s="477"/>
      <c r="BD185" s="477"/>
      <c r="BE185" s="477"/>
      <c r="BF185" s="477"/>
      <c r="BG185" s="477"/>
      <c r="BH185" s="477"/>
      <c r="BI185" s="477"/>
      <c r="BJ185" s="477"/>
      <c r="BK185" s="477"/>
      <c r="BL185" s="477"/>
      <c r="BM185" s="477"/>
      <c r="BN185" s="477"/>
      <c r="BO185" s="477"/>
    </row>
    <row r="186" spans="47:67" x14ac:dyDescent="0.2">
      <c r="AU186" s="476"/>
      <c r="AV186" s="520">
        <v>89</v>
      </c>
      <c r="AW186" s="521" t="s">
        <v>185</v>
      </c>
      <c r="AX186" s="522">
        <v>2</v>
      </c>
      <c r="AY186" s="477"/>
      <c r="AZ186" s="477"/>
      <c r="BA186" s="477"/>
      <c r="BB186" s="477"/>
      <c r="BC186" s="477"/>
      <c r="BD186" s="477"/>
      <c r="BE186" s="477"/>
      <c r="BF186" s="477"/>
      <c r="BG186" s="477"/>
      <c r="BH186" s="477"/>
      <c r="BI186" s="477"/>
      <c r="BJ186" s="477"/>
      <c r="BK186" s="477"/>
      <c r="BL186" s="477"/>
      <c r="BM186" s="477"/>
      <c r="BN186" s="477"/>
      <c r="BO186" s="477"/>
    </row>
    <row r="187" spans="47:67" x14ac:dyDescent="0.2">
      <c r="AU187" s="476"/>
      <c r="AV187" s="520">
        <v>90</v>
      </c>
      <c r="AW187" s="521" t="s">
        <v>185</v>
      </c>
      <c r="AX187" s="522">
        <v>2</v>
      </c>
      <c r="AY187" s="477"/>
      <c r="AZ187" s="477"/>
      <c r="BA187" s="477"/>
      <c r="BB187" s="477"/>
      <c r="BC187" s="477"/>
      <c r="BD187" s="477"/>
      <c r="BE187" s="477"/>
      <c r="BF187" s="477"/>
      <c r="BG187" s="477"/>
      <c r="BH187" s="477"/>
      <c r="BI187" s="477"/>
      <c r="BJ187" s="477"/>
      <c r="BK187" s="477"/>
      <c r="BL187" s="477"/>
      <c r="BM187" s="477"/>
      <c r="BN187" s="477"/>
      <c r="BO187" s="477"/>
    </row>
    <row r="188" spans="47:67" x14ac:dyDescent="0.2">
      <c r="AU188" s="476"/>
      <c r="AV188" s="520">
        <v>91</v>
      </c>
      <c r="AW188" s="521" t="s">
        <v>185</v>
      </c>
      <c r="AX188" s="522">
        <v>2</v>
      </c>
      <c r="AY188" s="477"/>
      <c r="AZ188" s="477"/>
      <c r="BA188" s="477"/>
      <c r="BB188" s="477"/>
      <c r="BC188" s="477"/>
      <c r="BD188" s="477"/>
      <c r="BE188" s="477"/>
      <c r="BF188" s="477"/>
      <c r="BG188" s="477"/>
      <c r="BH188" s="477"/>
      <c r="BI188" s="477"/>
      <c r="BJ188" s="477"/>
      <c r="BK188" s="477"/>
      <c r="BL188" s="477"/>
      <c r="BM188" s="477"/>
      <c r="BN188" s="477"/>
      <c r="BO188" s="477"/>
    </row>
    <row r="189" spans="47:67" x14ac:dyDescent="0.2">
      <c r="AU189" s="476"/>
      <c r="AV189" s="520">
        <v>92</v>
      </c>
      <c r="AW189" s="521" t="s">
        <v>185</v>
      </c>
      <c r="AX189" s="522">
        <v>2</v>
      </c>
      <c r="AY189" s="477"/>
      <c r="AZ189" s="477"/>
      <c r="BA189" s="477"/>
      <c r="BB189" s="477"/>
      <c r="BC189" s="477"/>
      <c r="BD189" s="477"/>
      <c r="BE189" s="477"/>
      <c r="BF189" s="477"/>
      <c r="BG189" s="477"/>
      <c r="BH189" s="477"/>
      <c r="BI189" s="477"/>
      <c r="BJ189" s="477"/>
      <c r="BK189" s="477"/>
      <c r="BL189" s="477"/>
      <c r="BM189" s="477"/>
      <c r="BN189" s="477"/>
      <c r="BO189" s="477"/>
    </row>
    <row r="190" spans="47:67" x14ac:dyDescent="0.2">
      <c r="AU190" s="476"/>
      <c r="AV190" s="520">
        <v>93</v>
      </c>
      <c r="AW190" s="521" t="s">
        <v>185</v>
      </c>
      <c r="AX190" s="522">
        <v>2</v>
      </c>
      <c r="AY190" s="477"/>
      <c r="AZ190" s="477"/>
      <c r="BA190" s="477"/>
      <c r="BB190" s="477"/>
      <c r="BC190" s="477"/>
      <c r="BD190" s="477"/>
      <c r="BE190" s="477"/>
      <c r="BF190" s="477"/>
      <c r="BG190" s="477"/>
      <c r="BH190" s="477"/>
      <c r="BI190" s="477"/>
      <c r="BJ190" s="477"/>
      <c r="BK190" s="477"/>
      <c r="BL190" s="477"/>
      <c r="BM190" s="477"/>
      <c r="BN190" s="477"/>
      <c r="BO190" s="477"/>
    </row>
    <row r="191" spans="47:67" x14ac:dyDescent="0.2">
      <c r="AU191" s="476"/>
      <c r="AV191" s="520">
        <v>94</v>
      </c>
      <c r="AW191" s="521" t="s">
        <v>185</v>
      </c>
      <c r="AX191" s="522">
        <v>2</v>
      </c>
      <c r="AY191" s="477"/>
      <c r="AZ191" s="477"/>
      <c r="BA191" s="477"/>
      <c r="BB191" s="477"/>
      <c r="BC191" s="477"/>
      <c r="BD191" s="477"/>
      <c r="BE191" s="477"/>
      <c r="BF191" s="477"/>
      <c r="BG191" s="477"/>
      <c r="BH191" s="477"/>
      <c r="BI191" s="477"/>
      <c r="BJ191" s="477"/>
      <c r="BK191" s="477"/>
      <c r="BL191" s="477"/>
      <c r="BM191" s="477"/>
      <c r="BN191" s="477"/>
      <c r="BO191" s="477"/>
    </row>
    <row r="192" spans="47:67" x14ac:dyDescent="0.2">
      <c r="AU192" s="476"/>
      <c r="AV192" s="520">
        <v>95</v>
      </c>
      <c r="AW192" s="521" t="s">
        <v>185</v>
      </c>
      <c r="AX192" s="522">
        <v>2</v>
      </c>
      <c r="AY192" s="477"/>
      <c r="AZ192" s="477"/>
      <c r="BA192" s="477"/>
      <c r="BB192" s="477"/>
      <c r="BC192" s="477"/>
      <c r="BD192" s="477"/>
      <c r="BE192" s="477"/>
      <c r="BF192" s="477"/>
      <c r="BG192" s="477"/>
      <c r="BH192" s="477"/>
      <c r="BI192" s="477"/>
      <c r="BJ192" s="477"/>
      <c r="BK192" s="477"/>
      <c r="BL192" s="477"/>
      <c r="BM192" s="477"/>
      <c r="BN192" s="477"/>
      <c r="BO192" s="477"/>
    </row>
    <row r="193" spans="47:67" x14ac:dyDescent="0.2">
      <c r="AU193" s="476"/>
      <c r="AV193" s="520">
        <v>96</v>
      </c>
      <c r="AW193" s="521" t="s">
        <v>185</v>
      </c>
      <c r="AX193" s="522">
        <v>2</v>
      </c>
      <c r="AY193" s="477"/>
      <c r="AZ193" s="477"/>
      <c r="BA193" s="477"/>
      <c r="BB193" s="477"/>
      <c r="BC193" s="477"/>
      <c r="BD193" s="477"/>
      <c r="BE193" s="477"/>
      <c r="BF193" s="477"/>
      <c r="BG193" s="477"/>
      <c r="BH193" s="477"/>
      <c r="BI193" s="477"/>
      <c r="BJ193" s="477"/>
      <c r="BK193" s="477"/>
      <c r="BL193" s="477"/>
      <c r="BM193" s="477"/>
      <c r="BN193" s="477"/>
      <c r="BO193" s="477"/>
    </row>
    <row r="194" spans="47:67" x14ac:dyDescent="0.2">
      <c r="AU194" s="476"/>
      <c r="AV194" s="520">
        <v>97</v>
      </c>
      <c r="AW194" s="521" t="s">
        <v>185</v>
      </c>
      <c r="AX194" s="522">
        <v>2</v>
      </c>
      <c r="AY194" s="477"/>
      <c r="AZ194" s="477"/>
      <c r="BA194" s="477"/>
      <c r="BB194" s="477"/>
      <c r="BC194" s="477"/>
      <c r="BD194" s="477"/>
      <c r="BE194" s="477"/>
      <c r="BF194" s="477"/>
      <c r="BG194" s="477"/>
      <c r="BH194" s="477"/>
      <c r="BI194" s="477"/>
      <c r="BJ194" s="477"/>
      <c r="BK194" s="477"/>
      <c r="BL194" s="477"/>
      <c r="BM194" s="477"/>
      <c r="BN194" s="477"/>
      <c r="BO194" s="477"/>
    </row>
    <row r="195" spans="47:67" x14ac:dyDescent="0.2">
      <c r="AU195" s="476"/>
      <c r="AV195" s="520">
        <v>98</v>
      </c>
      <c r="AW195" s="521" t="s">
        <v>185</v>
      </c>
      <c r="AX195" s="522">
        <v>2</v>
      </c>
      <c r="AY195" s="477"/>
      <c r="AZ195" s="477"/>
      <c r="BA195" s="477"/>
      <c r="BB195" s="477"/>
      <c r="BC195" s="477"/>
      <c r="BD195" s="477"/>
      <c r="BE195" s="477"/>
      <c r="BF195" s="477"/>
      <c r="BG195" s="477"/>
      <c r="BH195" s="477"/>
      <c r="BI195" s="477"/>
      <c r="BJ195" s="477"/>
      <c r="BK195" s="477"/>
      <c r="BL195" s="477"/>
      <c r="BM195" s="477"/>
      <c r="BN195" s="477"/>
      <c r="BO195" s="477"/>
    </row>
    <row r="196" spans="47:67" x14ac:dyDescent="0.2">
      <c r="AU196" s="476"/>
      <c r="AV196" s="520">
        <v>99</v>
      </c>
      <c r="AW196" s="521" t="s">
        <v>185</v>
      </c>
      <c r="AX196" s="522">
        <v>2</v>
      </c>
      <c r="AY196" s="477"/>
      <c r="AZ196" s="477"/>
      <c r="BA196" s="477"/>
      <c r="BB196" s="477"/>
      <c r="BC196" s="477"/>
      <c r="BD196" s="477"/>
      <c r="BE196" s="477"/>
      <c r="BF196" s="477"/>
      <c r="BG196" s="477"/>
      <c r="BH196" s="477"/>
      <c r="BI196" s="477"/>
      <c r="BJ196" s="477"/>
      <c r="BK196" s="477"/>
      <c r="BL196" s="477"/>
      <c r="BM196" s="477"/>
      <c r="BN196" s="477"/>
      <c r="BO196" s="477"/>
    </row>
    <row r="197" spans="47:67" x14ac:dyDescent="0.2">
      <c r="AU197" s="476"/>
      <c r="AV197" s="520">
        <v>100</v>
      </c>
      <c r="AW197" s="521" t="s">
        <v>185</v>
      </c>
      <c r="AX197" s="522">
        <v>2</v>
      </c>
      <c r="AY197" s="477"/>
      <c r="AZ197" s="477"/>
      <c r="BA197" s="477"/>
      <c r="BB197" s="477"/>
      <c r="BC197" s="477"/>
      <c r="BD197" s="477"/>
      <c r="BE197" s="477"/>
      <c r="BF197" s="477"/>
      <c r="BG197" s="477"/>
      <c r="BH197" s="477"/>
      <c r="BI197" s="477"/>
      <c r="BJ197" s="477"/>
      <c r="BK197" s="477"/>
      <c r="BL197" s="477"/>
      <c r="BM197" s="477"/>
      <c r="BN197" s="477"/>
      <c r="BO197" s="477"/>
    </row>
    <row r="198" spans="47:67" x14ac:dyDescent="0.2">
      <c r="AU198" s="476"/>
      <c r="AV198" s="520">
        <v>101</v>
      </c>
      <c r="AW198" s="521" t="s">
        <v>186</v>
      </c>
      <c r="AX198" s="522">
        <v>3</v>
      </c>
      <c r="AY198" s="477"/>
      <c r="AZ198" s="477"/>
      <c r="BA198" s="477"/>
      <c r="BB198" s="477"/>
      <c r="BC198" s="477"/>
      <c r="BD198" s="477"/>
      <c r="BE198" s="477"/>
      <c r="BF198" s="477"/>
      <c r="BG198" s="477"/>
      <c r="BH198" s="477"/>
      <c r="BI198" s="477"/>
      <c r="BJ198" s="477"/>
      <c r="BK198" s="477"/>
      <c r="BL198" s="477"/>
      <c r="BM198" s="477"/>
      <c r="BN198" s="477"/>
      <c r="BO198" s="477"/>
    </row>
    <row r="199" spans="47:67" x14ac:dyDescent="0.2">
      <c r="AU199" s="476"/>
      <c r="AV199" s="520">
        <v>102</v>
      </c>
      <c r="AW199" s="521" t="s">
        <v>186</v>
      </c>
      <c r="AX199" s="522">
        <v>3</v>
      </c>
      <c r="AY199" s="477"/>
      <c r="AZ199" s="477"/>
      <c r="BA199" s="477"/>
      <c r="BB199" s="477"/>
      <c r="BC199" s="477"/>
      <c r="BD199" s="477"/>
      <c r="BE199" s="477"/>
      <c r="BF199" s="477"/>
      <c r="BG199" s="477"/>
      <c r="BH199" s="477"/>
      <c r="BI199" s="477"/>
      <c r="BJ199" s="477"/>
      <c r="BK199" s="477"/>
      <c r="BL199" s="477"/>
      <c r="BM199" s="477"/>
      <c r="BN199" s="477"/>
      <c r="BO199" s="477"/>
    </row>
    <row r="200" spans="47:67" x14ac:dyDescent="0.2">
      <c r="AU200" s="476"/>
      <c r="AV200" s="520">
        <v>103</v>
      </c>
      <c r="AW200" s="521" t="s">
        <v>186</v>
      </c>
      <c r="AX200" s="522">
        <v>3</v>
      </c>
      <c r="AY200" s="477"/>
      <c r="AZ200" s="477"/>
      <c r="BA200" s="477"/>
      <c r="BB200" s="477"/>
      <c r="BC200" s="477"/>
      <c r="BD200" s="477"/>
      <c r="BE200" s="477"/>
      <c r="BF200" s="477"/>
      <c r="BG200" s="477"/>
      <c r="BH200" s="477"/>
      <c r="BI200" s="477"/>
      <c r="BJ200" s="477"/>
      <c r="BK200" s="477"/>
      <c r="BL200" s="477"/>
      <c r="BM200" s="477"/>
      <c r="BN200" s="477"/>
      <c r="BO200" s="477"/>
    </row>
    <row r="201" spans="47:67" x14ac:dyDescent="0.2">
      <c r="AU201" s="476"/>
      <c r="AV201" s="520">
        <v>104</v>
      </c>
      <c r="AW201" s="521" t="s">
        <v>186</v>
      </c>
      <c r="AX201" s="522">
        <v>3</v>
      </c>
      <c r="AY201" s="477"/>
      <c r="AZ201" s="477"/>
      <c r="BA201" s="477"/>
      <c r="BB201" s="477"/>
      <c r="BC201" s="477"/>
      <c r="BD201" s="477"/>
      <c r="BE201" s="477"/>
      <c r="BF201" s="477"/>
      <c r="BG201" s="477"/>
      <c r="BH201" s="477"/>
      <c r="BI201" s="477"/>
      <c r="BJ201" s="477"/>
      <c r="BK201" s="477"/>
      <c r="BL201" s="477"/>
      <c r="BM201" s="477"/>
      <c r="BN201" s="477"/>
      <c r="BO201" s="477"/>
    </row>
    <row r="202" spans="47:67" x14ac:dyDescent="0.2">
      <c r="AU202" s="476"/>
      <c r="AV202" s="520">
        <v>105</v>
      </c>
      <c r="AW202" s="521" t="s">
        <v>186</v>
      </c>
      <c r="AX202" s="522">
        <v>3</v>
      </c>
      <c r="AY202" s="477"/>
      <c r="AZ202" s="477"/>
      <c r="BA202" s="477"/>
      <c r="BB202" s="477"/>
      <c r="BC202" s="477"/>
      <c r="BD202" s="477"/>
      <c r="BE202" s="477"/>
      <c r="BF202" s="477"/>
      <c r="BG202" s="477"/>
      <c r="BH202" s="477"/>
      <c r="BI202" s="477"/>
      <c r="BJ202" s="477"/>
      <c r="BK202" s="477"/>
      <c r="BL202" s="477"/>
      <c r="BM202" s="477"/>
      <c r="BN202" s="477"/>
      <c r="BO202" s="477"/>
    </row>
    <row r="203" spans="47:67" x14ac:dyDescent="0.2">
      <c r="AU203" s="476"/>
      <c r="AV203" s="520">
        <v>106</v>
      </c>
      <c r="AW203" s="521" t="s">
        <v>186</v>
      </c>
      <c r="AX203" s="522">
        <v>3</v>
      </c>
      <c r="AY203" s="477"/>
      <c r="AZ203" s="477"/>
      <c r="BA203" s="477"/>
      <c r="BB203" s="477"/>
      <c r="BC203" s="477"/>
      <c r="BD203" s="477"/>
      <c r="BE203" s="477"/>
      <c r="BF203" s="477"/>
      <c r="BG203" s="477"/>
      <c r="BH203" s="477"/>
      <c r="BI203" s="477"/>
      <c r="BJ203" s="477"/>
      <c r="BK203" s="477"/>
      <c r="BL203" s="477"/>
      <c r="BM203" s="477"/>
      <c r="BN203" s="477"/>
      <c r="BO203" s="477"/>
    </row>
    <row r="204" spans="47:67" x14ac:dyDescent="0.2">
      <c r="AU204" s="476"/>
      <c r="AV204" s="520">
        <v>107</v>
      </c>
      <c r="AW204" s="521" t="s">
        <v>186</v>
      </c>
      <c r="AX204" s="522">
        <v>3</v>
      </c>
      <c r="AY204" s="477"/>
      <c r="AZ204" s="477"/>
      <c r="BA204" s="477"/>
      <c r="BB204" s="477"/>
      <c r="BC204" s="477"/>
      <c r="BD204" s="477"/>
      <c r="BE204" s="477"/>
      <c r="BF204" s="477"/>
      <c r="BG204" s="477"/>
      <c r="BH204" s="477"/>
      <c r="BI204" s="477"/>
      <c r="BJ204" s="477"/>
      <c r="BK204" s="477"/>
      <c r="BL204" s="477"/>
      <c r="BM204" s="477"/>
      <c r="BN204" s="477"/>
      <c r="BO204" s="477"/>
    </row>
    <row r="205" spans="47:67" x14ac:dyDescent="0.2">
      <c r="AU205" s="476"/>
      <c r="AV205" s="520">
        <v>108</v>
      </c>
      <c r="AW205" s="521" t="s">
        <v>186</v>
      </c>
      <c r="AX205" s="522">
        <v>3</v>
      </c>
      <c r="AY205" s="477"/>
      <c r="AZ205" s="477"/>
      <c r="BA205" s="477"/>
      <c r="BB205" s="477"/>
      <c r="BC205" s="477"/>
      <c r="BD205" s="477"/>
      <c r="BE205" s="477"/>
      <c r="BF205" s="477"/>
      <c r="BG205" s="477"/>
      <c r="BH205" s="477"/>
      <c r="BI205" s="477"/>
      <c r="BJ205" s="477"/>
      <c r="BK205" s="477"/>
      <c r="BL205" s="477"/>
      <c r="BM205" s="477"/>
      <c r="BN205" s="477"/>
      <c r="BO205" s="477"/>
    </row>
    <row r="206" spans="47:67" x14ac:dyDescent="0.2">
      <c r="AU206" s="476"/>
      <c r="AV206" s="520">
        <v>109</v>
      </c>
      <c r="AW206" s="521" t="s">
        <v>186</v>
      </c>
      <c r="AX206" s="522">
        <v>3</v>
      </c>
      <c r="AY206" s="477"/>
      <c r="AZ206" s="477"/>
      <c r="BA206" s="477"/>
      <c r="BB206" s="477"/>
      <c r="BC206" s="477"/>
      <c r="BD206" s="477"/>
      <c r="BE206" s="477"/>
      <c r="BF206" s="477"/>
      <c r="BG206" s="477"/>
      <c r="BH206" s="477"/>
      <c r="BI206" s="477"/>
      <c r="BJ206" s="477"/>
      <c r="BK206" s="477"/>
      <c r="BL206" s="477"/>
      <c r="BM206" s="477"/>
      <c r="BN206" s="477"/>
      <c r="BO206" s="477"/>
    </row>
    <row r="207" spans="47:67" x14ac:dyDescent="0.2">
      <c r="AU207" s="476"/>
      <c r="AV207" s="520">
        <v>110</v>
      </c>
      <c r="AW207" s="521" t="s">
        <v>186</v>
      </c>
      <c r="AX207" s="522">
        <v>3</v>
      </c>
      <c r="AY207" s="477"/>
      <c r="AZ207" s="477"/>
      <c r="BA207" s="477"/>
      <c r="BB207" s="477"/>
      <c r="BC207" s="477"/>
      <c r="BD207" s="477"/>
      <c r="BE207" s="477"/>
      <c r="BF207" s="477"/>
      <c r="BG207" s="477"/>
      <c r="BH207" s="477"/>
      <c r="BI207" s="477"/>
      <c r="BJ207" s="477"/>
      <c r="BK207" s="477"/>
      <c r="BL207" s="477"/>
      <c r="BM207" s="477"/>
      <c r="BN207" s="477"/>
      <c r="BO207" s="477"/>
    </row>
    <row r="208" spans="47:67" x14ac:dyDescent="0.2">
      <c r="AU208" s="476"/>
      <c r="AV208" s="520">
        <v>111</v>
      </c>
      <c r="AW208" s="521" t="s">
        <v>186</v>
      </c>
      <c r="AX208" s="522">
        <v>3</v>
      </c>
      <c r="AY208" s="477"/>
      <c r="AZ208" s="477"/>
      <c r="BA208" s="477"/>
      <c r="BB208" s="477"/>
      <c r="BC208" s="477"/>
      <c r="BD208" s="477"/>
      <c r="BE208" s="477"/>
      <c r="BF208" s="477"/>
      <c r="BG208" s="477"/>
      <c r="BH208" s="477"/>
      <c r="BI208" s="477"/>
      <c r="BJ208" s="477"/>
      <c r="BK208" s="477"/>
      <c r="BL208" s="477"/>
      <c r="BM208" s="477"/>
      <c r="BN208" s="477"/>
      <c r="BO208" s="477"/>
    </row>
    <row r="209" spans="47:67" x14ac:dyDescent="0.2">
      <c r="AU209" s="476"/>
      <c r="AV209" s="520">
        <v>112</v>
      </c>
      <c r="AW209" s="521" t="s">
        <v>186</v>
      </c>
      <c r="AX209" s="522">
        <v>3</v>
      </c>
      <c r="AY209" s="477"/>
      <c r="AZ209" s="477"/>
      <c r="BA209" s="477"/>
      <c r="BB209" s="477"/>
      <c r="BC209" s="477"/>
      <c r="BD209" s="477"/>
      <c r="BE209" s="477"/>
      <c r="BF209" s="477"/>
      <c r="BG209" s="477"/>
      <c r="BH209" s="477"/>
      <c r="BI209" s="477"/>
      <c r="BJ209" s="477"/>
      <c r="BK209" s="477"/>
      <c r="BL209" s="477"/>
      <c r="BM209" s="477"/>
      <c r="BN209" s="477"/>
      <c r="BO209" s="477"/>
    </row>
    <row r="210" spans="47:67" x14ac:dyDescent="0.2">
      <c r="AU210" s="476"/>
      <c r="AV210" s="520">
        <v>113</v>
      </c>
      <c r="AW210" s="521" t="s">
        <v>186</v>
      </c>
      <c r="AX210" s="522">
        <v>3</v>
      </c>
      <c r="AY210" s="477"/>
      <c r="AZ210" s="477"/>
      <c r="BA210" s="477"/>
      <c r="BB210" s="477"/>
      <c r="BC210" s="477"/>
      <c r="BD210" s="477"/>
      <c r="BE210" s="477"/>
      <c r="BF210" s="477"/>
      <c r="BG210" s="477"/>
      <c r="BH210" s="477"/>
      <c r="BI210" s="477"/>
      <c r="BJ210" s="477"/>
      <c r="BK210" s="477"/>
      <c r="BL210" s="477"/>
      <c r="BM210" s="477"/>
      <c r="BN210" s="477"/>
      <c r="BO210" s="477"/>
    </row>
    <row r="211" spans="47:67" x14ac:dyDescent="0.2">
      <c r="AU211" s="476"/>
      <c r="AV211" s="520">
        <v>114</v>
      </c>
      <c r="AW211" s="521" t="s">
        <v>186</v>
      </c>
      <c r="AX211" s="522">
        <v>3</v>
      </c>
      <c r="AY211" s="477"/>
      <c r="AZ211" s="477"/>
      <c r="BA211" s="477"/>
      <c r="BB211" s="477"/>
      <c r="BC211" s="477"/>
      <c r="BD211" s="477"/>
      <c r="BE211" s="477"/>
      <c r="BF211" s="477"/>
      <c r="BG211" s="477"/>
      <c r="BH211" s="477"/>
      <c r="BI211" s="477"/>
      <c r="BJ211" s="477"/>
      <c r="BK211" s="477"/>
      <c r="BL211" s="477"/>
      <c r="BM211" s="477"/>
      <c r="BN211" s="477"/>
      <c r="BO211" s="477"/>
    </row>
    <row r="212" spans="47:67" x14ac:dyDescent="0.2">
      <c r="AU212" s="476"/>
      <c r="AV212" s="520">
        <v>115</v>
      </c>
      <c r="AW212" s="521" t="s">
        <v>186</v>
      </c>
      <c r="AX212" s="522">
        <v>3</v>
      </c>
      <c r="AY212" s="477"/>
      <c r="AZ212" s="477"/>
      <c r="BA212" s="477"/>
      <c r="BB212" s="477"/>
      <c r="BC212" s="477"/>
      <c r="BD212" s="477"/>
      <c r="BE212" s="477"/>
      <c r="BF212" s="477"/>
      <c r="BG212" s="477"/>
      <c r="BH212" s="477"/>
      <c r="BI212" s="477"/>
      <c r="BJ212" s="477"/>
      <c r="BK212" s="477"/>
      <c r="BL212" s="477"/>
      <c r="BM212" s="477"/>
      <c r="BN212" s="477"/>
      <c r="BO212" s="477"/>
    </row>
    <row r="213" spans="47:67" x14ac:dyDescent="0.2">
      <c r="AU213" s="476"/>
      <c r="AV213" s="520">
        <v>116</v>
      </c>
      <c r="AW213" s="521" t="s">
        <v>186</v>
      </c>
      <c r="AX213" s="522">
        <v>3</v>
      </c>
      <c r="AY213" s="477"/>
      <c r="AZ213" s="477"/>
      <c r="BA213" s="477"/>
      <c r="BB213" s="477"/>
      <c r="BC213" s="477"/>
      <c r="BD213" s="477"/>
      <c r="BE213" s="477"/>
      <c r="BF213" s="477"/>
      <c r="BG213" s="477"/>
      <c r="BH213" s="477"/>
      <c r="BI213" s="477"/>
      <c r="BJ213" s="477"/>
      <c r="BK213" s="477"/>
      <c r="BL213" s="477"/>
      <c r="BM213" s="477"/>
      <c r="BN213" s="477"/>
      <c r="BO213" s="477"/>
    </row>
    <row r="214" spans="47:67" x14ac:dyDescent="0.2">
      <c r="AU214" s="476"/>
      <c r="AV214" s="520">
        <v>117</v>
      </c>
      <c r="AW214" s="521" t="s">
        <v>186</v>
      </c>
      <c r="AX214" s="522">
        <v>3</v>
      </c>
      <c r="AY214" s="477"/>
      <c r="AZ214" s="477"/>
      <c r="BA214" s="477"/>
      <c r="BB214" s="477"/>
      <c r="BC214" s="477"/>
      <c r="BD214" s="477"/>
      <c r="BE214" s="477"/>
      <c r="BF214" s="477"/>
      <c r="BG214" s="477"/>
      <c r="BH214" s="477"/>
      <c r="BI214" s="477"/>
      <c r="BJ214" s="477"/>
      <c r="BK214" s="477"/>
      <c r="BL214" s="477"/>
      <c r="BM214" s="477"/>
      <c r="BN214" s="477"/>
      <c r="BO214" s="477"/>
    </row>
    <row r="215" spans="47:67" x14ac:dyDescent="0.2">
      <c r="AU215" s="476"/>
      <c r="AV215" s="520">
        <v>118</v>
      </c>
      <c r="AW215" s="521" t="s">
        <v>186</v>
      </c>
      <c r="AX215" s="522">
        <v>3</v>
      </c>
      <c r="AY215" s="477"/>
      <c r="AZ215" s="477"/>
      <c r="BA215" s="477"/>
      <c r="BB215" s="477"/>
      <c r="BC215" s="477"/>
      <c r="BD215" s="477"/>
      <c r="BE215" s="477"/>
      <c r="BF215" s="477"/>
      <c r="BG215" s="477"/>
      <c r="BH215" s="477"/>
      <c r="BI215" s="477"/>
      <c r="BJ215" s="477"/>
      <c r="BK215" s="477"/>
      <c r="BL215" s="477"/>
      <c r="BM215" s="477"/>
      <c r="BN215" s="477"/>
      <c r="BO215" s="477"/>
    </row>
    <row r="216" spans="47:67" x14ac:dyDescent="0.2">
      <c r="AU216" s="476"/>
      <c r="AV216" s="520">
        <v>119</v>
      </c>
      <c r="AW216" s="521" t="s">
        <v>186</v>
      </c>
      <c r="AX216" s="522">
        <v>3</v>
      </c>
      <c r="AY216" s="477"/>
      <c r="AZ216" s="477"/>
      <c r="BA216" s="477"/>
      <c r="BB216" s="477"/>
      <c r="BC216" s="477"/>
      <c r="BD216" s="477"/>
      <c r="BE216" s="477"/>
      <c r="BF216" s="477"/>
      <c r="BG216" s="477"/>
      <c r="BH216" s="477"/>
      <c r="BI216" s="477"/>
      <c r="BJ216" s="477"/>
      <c r="BK216" s="477"/>
      <c r="BL216" s="477"/>
      <c r="BM216" s="477"/>
      <c r="BN216" s="477"/>
      <c r="BO216" s="477"/>
    </row>
    <row r="217" spans="47:67" x14ac:dyDescent="0.2">
      <c r="AU217" s="476"/>
      <c r="AV217" s="520">
        <v>120</v>
      </c>
      <c r="AW217" s="521" t="s">
        <v>186</v>
      </c>
      <c r="AX217" s="522">
        <v>3</v>
      </c>
      <c r="AY217" s="477"/>
      <c r="AZ217" s="477"/>
      <c r="BA217" s="477"/>
      <c r="BB217" s="477"/>
      <c r="BC217" s="477"/>
      <c r="BD217" s="477"/>
      <c r="BE217" s="477"/>
      <c r="BF217" s="477"/>
      <c r="BG217" s="477"/>
      <c r="BH217" s="477"/>
      <c r="BI217" s="477"/>
      <c r="BJ217" s="477"/>
      <c r="BK217" s="477"/>
      <c r="BL217" s="477"/>
      <c r="BM217" s="477"/>
      <c r="BN217" s="477"/>
      <c r="BO217" s="477"/>
    </row>
    <row r="218" spans="47:67" x14ac:dyDescent="0.2">
      <c r="AU218" s="476"/>
      <c r="AV218" s="520">
        <v>121</v>
      </c>
      <c r="AW218" s="521" t="s">
        <v>186</v>
      </c>
      <c r="AX218" s="522">
        <v>3</v>
      </c>
      <c r="AY218" s="477"/>
      <c r="AZ218" s="477"/>
      <c r="BA218" s="477"/>
      <c r="BB218" s="477"/>
      <c r="BC218" s="477"/>
      <c r="BD218" s="477"/>
      <c r="BE218" s="477"/>
      <c r="BF218" s="477"/>
      <c r="BG218" s="477"/>
      <c r="BH218" s="477"/>
      <c r="BI218" s="477"/>
      <c r="BJ218" s="477"/>
      <c r="BK218" s="477"/>
      <c r="BL218" s="477"/>
      <c r="BM218" s="477"/>
      <c r="BN218" s="477"/>
      <c r="BO218" s="477"/>
    </row>
    <row r="219" spans="47:67" x14ac:dyDescent="0.2">
      <c r="AU219" s="476"/>
      <c r="AV219" s="520">
        <v>122</v>
      </c>
      <c r="AW219" s="521" t="s">
        <v>186</v>
      </c>
      <c r="AX219" s="522">
        <v>3</v>
      </c>
      <c r="AY219" s="477"/>
      <c r="AZ219" s="477"/>
      <c r="BA219" s="477"/>
      <c r="BB219" s="477"/>
      <c r="BC219" s="477"/>
      <c r="BD219" s="477"/>
      <c r="BE219" s="477"/>
      <c r="BF219" s="477"/>
      <c r="BG219" s="477"/>
      <c r="BH219" s="477"/>
      <c r="BI219" s="477"/>
      <c r="BJ219" s="477"/>
      <c r="BK219" s="477"/>
      <c r="BL219" s="477"/>
      <c r="BM219" s="477"/>
      <c r="BN219" s="477"/>
      <c r="BO219" s="477"/>
    </row>
    <row r="220" spans="47:67" x14ac:dyDescent="0.2">
      <c r="AU220" s="476"/>
      <c r="AV220" s="520">
        <v>123</v>
      </c>
      <c r="AW220" s="521" t="s">
        <v>186</v>
      </c>
      <c r="AX220" s="522">
        <v>3</v>
      </c>
      <c r="AY220" s="477"/>
      <c r="AZ220" s="477"/>
      <c r="BA220" s="477"/>
      <c r="BB220" s="477"/>
      <c r="BC220" s="477"/>
      <c r="BD220" s="477"/>
      <c r="BE220" s="477"/>
      <c r="BF220" s="477"/>
      <c r="BG220" s="477"/>
      <c r="BH220" s="477"/>
      <c r="BI220" s="477"/>
      <c r="BJ220" s="477"/>
      <c r="BK220" s="477"/>
      <c r="BL220" s="477"/>
      <c r="BM220" s="477"/>
      <c r="BN220" s="477"/>
      <c r="BO220" s="477"/>
    </row>
    <row r="221" spans="47:67" x14ac:dyDescent="0.2">
      <c r="AU221" s="476"/>
      <c r="AV221" s="520">
        <v>124</v>
      </c>
      <c r="AW221" s="521" t="s">
        <v>186</v>
      </c>
      <c r="AX221" s="522">
        <v>3</v>
      </c>
      <c r="AY221" s="477"/>
      <c r="AZ221" s="477"/>
      <c r="BA221" s="477"/>
      <c r="BB221" s="477"/>
      <c r="BC221" s="477"/>
      <c r="BD221" s="477"/>
      <c r="BE221" s="477"/>
      <c r="BF221" s="477"/>
      <c r="BG221" s="477"/>
      <c r="BH221" s="477"/>
      <c r="BI221" s="477"/>
      <c r="BJ221" s="477"/>
      <c r="BK221" s="477"/>
      <c r="BL221" s="477"/>
      <c r="BM221" s="477"/>
      <c r="BN221" s="477"/>
      <c r="BO221" s="477"/>
    </row>
    <row r="222" spans="47:67" x14ac:dyDescent="0.2">
      <c r="AU222" s="476"/>
      <c r="AV222" s="520">
        <v>125</v>
      </c>
      <c r="AW222" s="521" t="s">
        <v>186</v>
      </c>
      <c r="AX222" s="522">
        <v>3</v>
      </c>
      <c r="AY222" s="477"/>
      <c r="AZ222" s="477"/>
      <c r="BA222" s="477"/>
      <c r="BB222" s="477"/>
      <c r="BC222" s="477"/>
      <c r="BD222" s="477"/>
      <c r="BE222" s="477"/>
      <c r="BF222" s="477"/>
      <c r="BG222" s="477"/>
      <c r="BH222" s="477"/>
      <c r="BI222" s="477"/>
      <c r="BJ222" s="477"/>
      <c r="BK222" s="477"/>
      <c r="BL222" s="477"/>
      <c r="BM222" s="477"/>
      <c r="BN222" s="477"/>
      <c r="BO222" s="477"/>
    </row>
    <row r="223" spans="47:67" x14ac:dyDescent="0.2">
      <c r="AU223" s="476"/>
      <c r="AV223" s="520">
        <v>126</v>
      </c>
      <c r="AW223" s="521" t="s">
        <v>186</v>
      </c>
      <c r="AX223" s="522">
        <v>3</v>
      </c>
      <c r="AY223" s="477"/>
      <c r="AZ223" s="477"/>
      <c r="BA223" s="477"/>
      <c r="BB223" s="477"/>
      <c r="BC223" s="477"/>
      <c r="BD223" s="477"/>
      <c r="BE223" s="477"/>
      <c r="BF223" s="477"/>
      <c r="BG223" s="477"/>
      <c r="BH223" s="477"/>
      <c r="BI223" s="477"/>
      <c r="BJ223" s="477"/>
      <c r="BK223" s="477"/>
      <c r="BL223" s="477"/>
      <c r="BM223" s="477"/>
      <c r="BN223" s="477"/>
      <c r="BO223" s="477"/>
    </row>
    <row r="224" spans="47:67" x14ac:dyDescent="0.2">
      <c r="AU224" s="476"/>
      <c r="AV224" s="520">
        <v>127</v>
      </c>
      <c r="AW224" s="521" t="s">
        <v>186</v>
      </c>
      <c r="AX224" s="522">
        <v>3</v>
      </c>
      <c r="AY224" s="477"/>
      <c r="AZ224" s="477"/>
      <c r="BA224" s="477"/>
      <c r="BB224" s="477"/>
      <c r="BC224" s="477"/>
      <c r="BD224" s="477"/>
      <c r="BE224" s="477"/>
      <c r="BF224" s="477"/>
      <c r="BG224" s="477"/>
      <c r="BH224" s="477"/>
      <c r="BI224" s="477"/>
      <c r="BJ224" s="477"/>
      <c r="BK224" s="477"/>
      <c r="BL224" s="477"/>
      <c r="BM224" s="477"/>
      <c r="BN224" s="477"/>
      <c r="BO224" s="477"/>
    </row>
    <row r="225" spans="47:67" x14ac:dyDescent="0.2">
      <c r="AU225" s="476"/>
      <c r="AV225" s="520">
        <v>128</v>
      </c>
      <c r="AW225" s="521" t="s">
        <v>186</v>
      </c>
      <c r="AX225" s="522">
        <v>3</v>
      </c>
      <c r="AY225" s="477"/>
      <c r="AZ225" s="477"/>
      <c r="BA225" s="477"/>
      <c r="BB225" s="477"/>
      <c r="BC225" s="477"/>
      <c r="BD225" s="477"/>
      <c r="BE225" s="477"/>
      <c r="BF225" s="477"/>
      <c r="BG225" s="477"/>
      <c r="BH225" s="477"/>
      <c r="BI225" s="477"/>
      <c r="BJ225" s="477"/>
      <c r="BK225" s="477"/>
      <c r="BL225" s="477"/>
      <c r="BM225" s="477"/>
      <c r="BN225" s="477"/>
      <c r="BO225" s="477"/>
    </row>
    <row r="226" spans="47:67" x14ac:dyDescent="0.2">
      <c r="AU226" s="476"/>
      <c r="AV226" s="520">
        <v>129</v>
      </c>
      <c r="AW226" s="521" t="s">
        <v>186</v>
      </c>
      <c r="AX226" s="522">
        <v>3</v>
      </c>
      <c r="AY226" s="477"/>
      <c r="AZ226" s="477"/>
      <c r="BA226" s="477"/>
      <c r="BB226" s="477"/>
      <c r="BC226" s="477"/>
      <c r="BD226" s="477"/>
      <c r="BE226" s="477"/>
      <c r="BF226" s="477"/>
      <c r="BG226" s="477"/>
      <c r="BH226" s="477"/>
      <c r="BI226" s="477"/>
      <c r="BJ226" s="477"/>
      <c r="BK226" s="477"/>
      <c r="BL226" s="477"/>
      <c r="BM226" s="477"/>
      <c r="BN226" s="477"/>
      <c r="BO226" s="477"/>
    </row>
    <row r="227" spans="47:67" x14ac:dyDescent="0.2">
      <c r="AU227" s="476"/>
      <c r="AV227" s="520">
        <v>130</v>
      </c>
      <c r="AW227" s="521" t="s">
        <v>186</v>
      </c>
      <c r="AX227" s="522">
        <v>3</v>
      </c>
      <c r="AY227" s="477"/>
      <c r="AZ227" s="477"/>
      <c r="BA227" s="477"/>
      <c r="BB227" s="477"/>
      <c r="BC227" s="477"/>
      <c r="BD227" s="477"/>
      <c r="BE227" s="477"/>
      <c r="BF227" s="477"/>
      <c r="BG227" s="477"/>
      <c r="BH227" s="477"/>
      <c r="BI227" s="477"/>
      <c r="BJ227" s="477"/>
      <c r="BK227" s="477"/>
      <c r="BL227" s="477"/>
      <c r="BM227" s="477"/>
      <c r="BN227" s="477"/>
      <c r="BO227" s="477"/>
    </row>
    <row r="228" spans="47:67" x14ac:dyDescent="0.2">
      <c r="AU228" s="476"/>
      <c r="AV228" s="520">
        <v>131</v>
      </c>
      <c r="AW228" s="521" t="s">
        <v>186</v>
      </c>
      <c r="AX228" s="522">
        <v>3</v>
      </c>
      <c r="AY228" s="477"/>
      <c r="AZ228" s="477"/>
      <c r="BA228" s="477"/>
      <c r="BB228" s="477"/>
      <c r="BC228" s="477"/>
      <c r="BD228" s="477"/>
      <c r="BE228" s="477"/>
      <c r="BF228" s="477"/>
      <c r="BG228" s="477"/>
      <c r="BH228" s="477"/>
      <c r="BI228" s="477"/>
      <c r="BJ228" s="477"/>
      <c r="BK228" s="477"/>
      <c r="BL228" s="477"/>
      <c r="BM228" s="477"/>
      <c r="BN228" s="477"/>
      <c r="BO228" s="477"/>
    </row>
    <row r="229" spans="47:67" x14ac:dyDescent="0.2">
      <c r="AU229" s="476"/>
      <c r="AV229" s="520">
        <v>132</v>
      </c>
      <c r="AW229" s="521" t="s">
        <v>186</v>
      </c>
      <c r="AX229" s="522">
        <v>3</v>
      </c>
      <c r="AY229" s="477"/>
      <c r="AZ229" s="477"/>
      <c r="BA229" s="477"/>
      <c r="BB229" s="477"/>
      <c r="BC229" s="477"/>
      <c r="BD229" s="477"/>
      <c r="BE229" s="477"/>
      <c r="BF229" s="477"/>
      <c r="BG229" s="477"/>
      <c r="BH229" s="477"/>
      <c r="BI229" s="477"/>
      <c r="BJ229" s="477"/>
      <c r="BK229" s="477"/>
      <c r="BL229" s="477"/>
      <c r="BM229" s="477"/>
      <c r="BN229" s="477"/>
      <c r="BO229" s="477"/>
    </row>
    <row r="230" spans="47:67" x14ac:dyDescent="0.2">
      <c r="AU230" s="476"/>
      <c r="AV230" s="520">
        <v>133</v>
      </c>
      <c r="AW230" s="521" t="s">
        <v>186</v>
      </c>
      <c r="AX230" s="522">
        <v>3</v>
      </c>
      <c r="AY230" s="477"/>
      <c r="AZ230" s="477"/>
      <c r="BA230" s="477"/>
      <c r="BB230" s="477"/>
      <c r="BC230" s="477"/>
      <c r="BD230" s="477"/>
      <c r="BE230" s="477"/>
      <c r="BF230" s="477"/>
      <c r="BG230" s="477"/>
      <c r="BH230" s="477"/>
      <c r="BI230" s="477"/>
      <c r="BJ230" s="477"/>
      <c r="BK230" s="477"/>
      <c r="BL230" s="477"/>
      <c r="BM230" s="477"/>
      <c r="BN230" s="477"/>
      <c r="BO230" s="477"/>
    </row>
    <row r="231" spans="47:67" x14ac:dyDescent="0.2">
      <c r="AU231" s="476"/>
      <c r="AV231" s="520">
        <v>134</v>
      </c>
      <c r="AW231" s="521" t="s">
        <v>186</v>
      </c>
      <c r="AX231" s="522">
        <v>3</v>
      </c>
      <c r="AY231" s="477"/>
      <c r="AZ231" s="477"/>
      <c r="BA231" s="477"/>
      <c r="BB231" s="477"/>
      <c r="BC231" s="477"/>
      <c r="BD231" s="477"/>
      <c r="BE231" s="477"/>
      <c r="BF231" s="477"/>
      <c r="BG231" s="477"/>
      <c r="BH231" s="477"/>
      <c r="BI231" s="477"/>
      <c r="BJ231" s="477"/>
      <c r="BK231" s="477"/>
      <c r="BL231" s="477"/>
      <c r="BM231" s="477"/>
      <c r="BN231" s="477"/>
      <c r="BO231" s="477"/>
    </row>
    <row r="232" spans="47:67" x14ac:dyDescent="0.2">
      <c r="AU232" s="476"/>
      <c r="AV232" s="520">
        <v>135</v>
      </c>
      <c r="AW232" s="521" t="s">
        <v>186</v>
      </c>
      <c r="AX232" s="522">
        <v>3</v>
      </c>
      <c r="AY232" s="477"/>
      <c r="AZ232" s="477"/>
      <c r="BA232" s="477"/>
      <c r="BB232" s="477"/>
      <c r="BC232" s="477"/>
      <c r="BD232" s="477"/>
      <c r="BE232" s="477"/>
      <c r="BF232" s="477"/>
      <c r="BG232" s="477"/>
      <c r="BH232" s="477"/>
      <c r="BI232" s="477"/>
      <c r="BJ232" s="477"/>
      <c r="BK232" s="477"/>
      <c r="BL232" s="477"/>
      <c r="BM232" s="477"/>
      <c r="BN232" s="477"/>
      <c r="BO232" s="477"/>
    </row>
    <row r="233" spans="47:67" x14ac:dyDescent="0.2">
      <c r="AU233" s="476"/>
      <c r="AV233" s="520">
        <v>136</v>
      </c>
      <c r="AW233" s="521" t="s">
        <v>186</v>
      </c>
      <c r="AX233" s="522">
        <v>3</v>
      </c>
      <c r="AY233" s="477"/>
      <c r="AZ233" s="477"/>
      <c r="BA233" s="477"/>
      <c r="BB233" s="477"/>
      <c r="BC233" s="477"/>
      <c r="BD233" s="477"/>
      <c r="BE233" s="477"/>
      <c r="BF233" s="477"/>
      <c r="BG233" s="477"/>
      <c r="BH233" s="477"/>
      <c r="BI233" s="477"/>
      <c r="BJ233" s="477"/>
      <c r="BK233" s="477"/>
      <c r="BL233" s="477"/>
      <c r="BM233" s="477"/>
      <c r="BN233" s="477"/>
      <c r="BO233" s="477"/>
    </row>
    <row r="234" spans="47:67" x14ac:dyDescent="0.2">
      <c r="AU234" s="476"/>
      <c r="AV234" s="520">
        <v>137</v>
      </c>
      <c r="AW234" s="521" t="s">
        <v>186</v>
      </c>
      <c r="AX234" s="522">
        <v>3</v>
      </c>
      <c r="AY234" s="477"/>
      <c r="AZ234" s="477"/>
      <c r="BA234" s="477"/>
      <c r="BB234" s="477"/>
      <c r="BC234" s="477"/>
      <c r="BD234" s="477"/>
      <c r="BE234" s="477"/>
      <c r="BF234" s="477"/>
      <c r="BG234" s="477"/>
      <c r="BH234" s="477"/>
      <c r="BI234" s="477"/>
      <c r="BJ234" s="477"/>
      <c r="BK234" s="477"/>
      <c r="BL234" s="477"/>
      <c r="BM234" s="477"/>
      <c r="BN234" s="477"/>
      <c r="BO234" s="477"/>
    </row>
    <row r="235" spans="47:67" x14ac:dyDescent="0.2">
      <c r="AU235" s="476"/>
      <c r="AV235" s="520">
        <v>138</v>
      </c>
      <c r="AW235" s="521" t="s">
        <v>186</v>
      </c>
      <c r="AX235" s="522">
        <v>3</v>
      </c>
      <c r="AY235" s="477"/>
      <c r="AZ235" s="477"/>
      <c r="BA235" s="477"/>
      <c r="BB235" s="477"/>
      <c r="BC235" s="477"/>
      <c r="BD235" s="477"/>
      <c r="BE235" s="477"/>
      <c r="BF235" s="477"/>
      <c r="BG235" s="477"/>
      <c r="BH235" s="477"/>
      <c r="BI235" s="477"/>
      <c r="BJ235" s="477"/>
      <c r="BK235" s="477"/>
      <c r="BL235" s="477"/>
      <c r="BM235" s="477"/>
      <c r="BN235" s="477"/>
      <c r="BO235" s="477"/>
    </row>
    <row r="236" spans="47:67" x14ac:dyDescent="0.2">
      <c r="AU236" s="476"/>
      <c r="AV236" s="520">
        <v>139</v>
      </c>
      <c r="AW236" s="521" t="s">
        <v>186</v>
      </c>
      <c r="AX236" s="522">
        <v>3</v>
      </c>
      <c r="AY236" s="477"/>
      <c r="AZ236" s="477"/>
      <c r="BA236" s="477"/>
      <c r="BB236" s="477"/>
      <c r="BC236" s="477"/>
      <c r="BD236" s="477"/>
      <c r="BE236" s="477"/>
      <c r="BF236" s="477"/>
      <c r="BG236" s="477"/>
      <c r="BH236" s="477"/>
      <c r="BI236" s="477"/>
      <c r="BJ236" s="477"/>
      <c r="BK236" s="477"/>
      <c r="BL236" s="477"/>
      <c r="BM236" s="477"/>
      <c r="BN236" s="477"/>
      <c r="BO236" s="477"/>
    </row>
    <row r="237" spans="47:67" x14ac:dyDescent="0.2">
      <c r="AU237" s="476"/>
      <c r="AV237" s="520">
        <v>140</v>
      </c>
      <c r="AW237" s="521" t="s">
        <v>186</v>
      </c>
      <c r="AX237" s="522">
        <v>3</v>
      </c>
      <c r="AY237" s="477"/>
      <c r="AZ237" s="477"/>
      <c r="BA237" s="477"/>
      <c r="BB237" s="477"/>
      <c r="BC237" s="477"/>
      <c r="BD237" s="477"/>
      <c r="BE237" s="477"/>
      <c r="BF237" s="477"/>
      <c r="BG237" s="477"/>
      <c r="BH237" s="477"/>
      <c r="BI237" s="477"/>
      <c r="BJ237" s="477"/>
      <c r="BK237" s="477"/>
      <c r="BL237" s="477"/>
      <c r="BM237" s="477"/>
      <c r="BN237" s="477"/>
      <c r="BO237" s="477"/>
    </row>
    <row r="238" spans="47:67" x14ac:dyDescent="0.2">
      <c r="AU238" s="476"/>
      <c r="AV238" s="520">
        <v>141</v>
      </c>
      <c r="AW238" s="521" t="s">
        <v>187</v>
      </c>
      <c r="AX238" s="522">
        <v>4</v>
      </c>
      <c r="AY238" s="477"/>
      <c r="AZ238" s="477"/>
      <c r="BA238" s="477"/>
      <c r="BB238" s="477"/>
      <c r="BC238" s="477"/>
      <c r="BD238" s="477"/>
      <c r="BE238" s="477"/>
      <c r="BF238" s="477"/>
      <c r="BG238" s="477"/>
      <c r="BH238" s="477"/>
      <c r="BI238" s="477"/>
      <c r="BJ238" s="477"/>
      <c r="BK238" s="477"/>
      <c r="BL238" s="477"/>
      <c r="BM238" s="477"/>
      <c r="BN238" s="477"/>
      <c r="BO238" s="477"/>
    </row>
    <row r="239" spans="47:67" x14ac:dyDescent="0.2">
      <c r="AU239" s="476"/>
      <c r="AV239" s="520">
        <v>142</v>
      </c>
      <c r="AW239" s="521" t="s">
        <v>187</v>
      </c>
      <c r="AX239" s="522">
        <v>4</v>
      </c>
      <c r="AY239" s="477"/>
      <c r="AZ239" s="477"/>
      <c r="BA239" s="477"/>
      <c r="BB239" s="477"/>
      <c r="BC239" s="477"/>
      <c r="BD239" s="477"/>
      <c r="BE239" s="477"/>
      <c r="BF239" s="477"/>
      <c r="BG239" s="477"/>
      <c r="BH239" s="477"/>
      <c r="BI239" s="477"/>
      <c r="BJ239" s="477"/>
      <c r="BK239" s="477"/>
      <c r="BL239" s="477"/>
      <c r="BM239" s="477"/>
      <c r="BN239" s="477"/>
      <c r="BO239" s="477"/>
    </row>
    <row r="240" spans="47:67" x14ac:dyDescent="0.2">
      <c r="AU240" s="476"/>
      <c r="AV240" s="520">
        <v>143</v>
      </c>
      <c r="AW240" s="521" t="s">
        <v>187</v>
      </c>
      <c r="AX240" s="522">
        <v>4</v>
      </c>
      <c r="AY240" s="477"/>
      <c r="AZ240" s="477"/>
      <c r="BA240" s="477"/>
      <c r="BB240" s="477"/>
      <c r="BC240" s="477"/>
      <c r="BD240" s="477"/>
      <c r="BE240" s="477"/>
      <c r="BF240" s="477"/>
      <c r="BG240" s="477"/>
      <c r="BH240" s="477"/>
      <c r="BI240" s="477"/>
      <c r="BJ240" s="477"/>
      <c r="BK240" s="477"/>
      <c r="BL240" s="477"/>
      <c r="BM240" s="477"/>
      <c r="BN240" s="477"/>
      <c r="BO240" s="477"/>
    </row>
    <row r="241" spans="47:67" x14ac:dyDescent="0.2">
      <c r="AU241" s="476"/>
      <c r="AV241" s="520">
        <v>144</v>
      </c>
      <c r="AW241" s="521" t="s">
        <v>187</v>
      </c>
      <c r="AX241" s="522">
        <v>4</v>
      </c>
      <c r="AY241" s="477"/>
      <c r="AZ241" s="477"/>
      <c r="BA241" s="477"/>
      <c r="BB241" s="477"/>
      <c r="BC241" s="477"/>
      <c r="BD241" s="477"/>
      <c r="BE241" s="477"/>
      <c r="BF241" s="477"/>
      <c r="BG241" s="477"/>
      <c r="BH241" s="477"/>
      <c r="BI241" s="477"/>
      <c r="BJ241" s="477"/>
      <c r="BK241" s="477"/>
      <c r="BL241" s="477"/>
      <c r="BM241" s="477"/>
      <c r="BN241" s="477"/>
      <c r="BO241" s="477"/>
    </row>
    <row r="242" spans="47:67" x14ac:dyDescent="0.2">
      <c r="AU242" s="476"/>
      <c r="AV242" s="520">
        <v>145</v>
      </c>
      <c r="AW242" s="521" t="s">
        <v>187</v>
      </c>
      <c r="AX242" s="522">
        <v>4</v>
      </c>
      <c r="AY242" s="477"/>
      <c r="AZ242" s="477"/>
      <c r="BA242" s="477"/>
      <c r="BB242" s="477"/>
      <c r="BC242" s="477"/>
      <c r="BD242" s="477"/>
      <c r="BE242" s="477"/>
      <c r="BF242" s="477"/>
      <c r="BG242" s="477"/>
      <c r="BH242" s="477"/>
      <c r="BI242" s="477"/>
      <c r="BJ242" s="477"/>
      <c r="BK242" s="477"/>
      <c r="BL242" s="477"/>
      <c r="BM242" s="477"/>
      <c r="BN242" s="477"/>
      <c r="BO242" s="477"/>
    </row>
    <row r="243" spans="47:67" x14ac:dyDescent="0.2">
      <c r="AU243" s="476"/>
      <c r="AV243" s="520">
        <v>146</v>
      </c>
      <c r="AW243" s="521" t="s">
        <v>187</v>
      </c>
      <c r="AX243" s="522">
        <v>4</v>
      </c>
      <c r="AY243" s="477"/>
      <c r="AZ243" s="477"/>
      <c r="BA243" s="477"/>
      <c r="BB243" s="477"/>
      <c r="BC243" s="477"/>
      <c r="BD243" s="477"/>
      <c r="BE243" s="477"/>
      <c r="BF243" s="477"/>
      <c r="BG243" s="477"/>
      <c r="BH243" s="477"/>
      <c r="BI243" s="477"/>
      <c r="BJ243" s="477"/>
      <c r="BK243" s="477"/>
      <c r="BL243" s="477"/>
      <c r="BM243" s="477"/>
      <c r="BN243" s="477"/>
      <c r="BO243" s="477"/>
    </row>
    <row r="244" spans="47:67" x14ac:dyDescent="0.2">
      <c r="AU244" s="476"/>
      <c r="AV244" s="520">
        <v>147</v>
      </c>
      <c r="AW244" s="521" t="s">
        <v>187</v>
      </c>
      <c r="AX244" s="522">
        <v>4</v>
      </c>
      <c r="AY244" s="477"/>
      <c r="AZ244" s="477"/>
      <c r="BA244" s="477"/>
      <c r="BB244" s="477"/>
      <c r="BC244" s="477"/>
      <c r="BD244" s="477"/>
      <c r="BE244" s="477"/>
      <c r="BF244" s="477"/>
      <c r="BG244" s="477"/>
      <c r="BH244" s="477"/>
      <c r="BI244" s="477"/>
      <c r="BJ244" s="477"/>
      <c r="BK244" s="477"/>
      <c r="BL244" s="477"/>
      <c r="BM244" s="477"/>
      <c r="BN244" s="477"/>
      <c r="BO244" s="477"/>
    </row>
    <row r="245" spans="47:67" x14ac:dyDescent="0.2">
      <c r="AU245" s="476"/>
      <c r="AV245" s="520">
        <v>148</v>
      </c>
      <c r="AW245" s="521" t="s">
        <v>187</v>
      </c>
      <c r="AX245" s="522">
        <v>4</v>
      </c>
      <c r="AY245" s="477"/>
      <c r="AZ245" s="477"/>
      <c r="BA245" s="477"/>
      <c r="BB245" s="477"/>
      <c r="BC245" s="477"/>
      <c r="BD245" s="477"/>
      <c r="BE245" s="477"/>
      <c r="BF245" s="477"/>
      <c r="BG245" s="477"/>
      <c r="BH245" s="477"/>
      <c r="BI245" s="477"/>
      <c r="BJ245" s="477"/>
      <c r="BK245" s="477"/>
      <c r="BL245" s="477"/>
      <c r="BM245" s="477"/>
      <c r="BN245" s="477"/>
      <c r="BO245" s="477"/>
    </row>
    <row r="246" spans="47:67" x14ac:dyDescent="0.2">
      <c r="AU246" s="476"/>
      <c r="AV246" s="520">
        <v>149</v>
      </c>
      <c r="AW246" s="521" t="s">
        <v>187</v>
      </c>
      <c r="AX246" s="522">
        <v>4</v>
      </c>
      <c r="AY246" s="477"/>
      <c r="AZ246" s="477"/>
      <c r="BA246" s="477"/>
      <c r="BB246" s="477"/>
      <c r="BC246" s="477"/>
      <c r="BD246" s="477"/>
      <c r="BE246" s="477"/>
      <c r="BF246" s="477"/>
      <c r="BG246" s="477"/>
      <c r="BH246" s="477"/>
      <c r="BI246" s="477"/>
      <c r="BJ246" s="477"/>
      <c r="BK246" s="477"/>
      <c r="BL246" s="477"/>
      <c r="BM246" s="477"/>
      <c r="BN246" s="477"/>
      <c r="BO246" s="477"/>
    </row>
    <row r="247" spans="47:67" x14ac:dyDescent="0.2">
      <c r="AU247" s="476"/>
      <c r="AV247" s="520">
        <v>150</v>
      </c>
      <c r="AW247" s="521" t="s">
        <v>187</v>
      </c>
      <c r="AX247" s="522">
        <v>4</v>
      </c>
      <c r="AY247" s="477"/>
      <c r="AZ247" s="477"/>
      <c r="BA247" s="477"/>
      <c r="BB247" s="477"/>
      <c r="BC247" s="477"/>
      <c r="BD247" s="477"/>
      <c r="BE247" s="477"/>
      <c r="BF247" s="477"/>
      <c r="BG247" s="477"/>
      <c r="BH247" s="477"/>
      <c r="BI247" s="477"/>
      <c r="BJ247" s="477"/>
      <c r="BK247" s="477"/>
      <c r="BL247" s="477"/>
      <c r="BM247" s="477"/>
      <c r="BN247" s="477"/>
      <c r="BO247" s="477"/>
    </row>
    <row r="248" spans="47:67" x14ac:dyDescent="0.2">
      <c r="AU248" s="476"/>
      <c r="AV248" s="520">
        <v>151</v>
      </c>
      <c r="AW248" s="521" t="s">
        <v>187</v>
      </c>
      <c r="AX248" s="522">
        <v>4</v>
      </c>
      <c r="AY248" s="477"/>
      <c r="AZ248" s="477"/>
      <c r="BA248" s="477"/>
      <c r="BB248" s="477"/>
      <c r="BC248" s="477"/>
      <c r="BD248" s="477"/>
      <c r="BE248" s="477"/>
      <c r="BF248" s="477"/>
      <c r="BG248" s="477"/>
      <c r="BH248" s="477"/>
      <c r="BI248" s="477"/>
      <c r="BJ248" s="477"/>
      <c r="BK248" s="477"/>
      <c r="BL248" s="477"/>
      <c r="BM248" s="477"/>
      <c r="BN248" s="477"/>
      <c r="BO248" s="477"/>
    </row>
    <row r="249" spans="47:67" x14ac:dyDescent="0.2">
      <c r="AU249" s="476"/>
      <c r="AV249" s="520">
        <v>152</v>
      </c>
      <c r="AW249" s="521" t="s">
        <v>187</v>
      </c>
      <c r="AX249" s="522">
        <v>4</v>
      </c>
      <c r="AY249" s="477"/>
      <c r="AZ249" s="477"/>
      <c r="BA249" s="477"/>
      <c r="BB249" s="477"/>
      <c r="BC249" s="477"/>
      <c r="BD249" s="477"/>
      <c r="BE249" s="477"/>
      <c r="BF249" s="477"/>
      <c r="BG249" s="477"/>
      <c r="BH249" s="477"/>
      <c r="BI249" s="477"/>
      <c r="BJ249" s="477"/>
      <c r="BK249" s="477"/>
      <c r="BL249" s="477"/>
      <c r="BM249" s="477"/>
      <c r="BN249" s="477"/>
      <c r="BO249" s="477"/>
    </row>
    <row r="250" spans="47:67" x14ac:dyDescent="0.2">
      <c r="AU250" s="476"/>
      <c r="AV250" s="520">
        <v>153</v>
      </c>
      <c r="AW250" s="521" t="s">
        <v>187</v>
      </c>
      <c r="AX250" s="522">
        <v>4</v>
      </c>
      <c r="AY250" s="477"/>
      <c r="AZ250" s="477"/>
      <c r="BA250" s="477"/>
      <c r="BB250" s="477"/>
      <c r="BC250" s="477"/>
      <c r="BD250" s="477"/>
      <c r="BE250" s="477"/>
      <c r="BF250" s="477"/>
      <c r="BG250" s="477"/>
      <c r="BH250" s="477"/>
      <c r="BI250" s="477"/>
      <c r="BJ250" s="477"/>
      <c r="BK250" s="477"/>
      <c r="BL250" s="477"/>
      <c r="BM250" s="477"/>
      <c r="BN250" s="477"/>
      <c r="BO250" s="477"/>
    </row>
    <row r="251" spans="47:67" x14ac:dyDescent="0.2">
      <c r="AU251" s="476"/>
      <c r="AV251" s="520">
        <v>154</v>
      </c>
      <c r="AW251" s="521" t="s">
        <v>187</v>
      </c>
      <c r="AX251" s="522">
        <v>4</v>
      </c>
      <c r="AY251" s="477"/>
      <c r="AZ251" s="477"/>
      <c r="BA251" s="477"/>
      <c r="BB251" s="477"/>
      <c r="BC251" s="477"/>
      <c r="BD251" s="477"/>
      <c r="BE251" s="477"/>
      <c r="BF251" s="477"/>
      <c r="BG251" s="477"/>
      <c r="BH251" s="477"/>
      <c r="BI251" s="477"/>
      <c r="BJ251" s="477"/>
      <c r="BK251" s="477"/>
      <c r="BL251" s="477"/>
      <c r="BM251" s="477"/>
      <c r="BN251" s="477"/>
      <c r="BO251" s="477"/>
    </row>
    <row r="252" spans="47:67" x14ac:dyDescent="0.2">
      <c r="AU252" s="476"/>
      <c r="AV252" s="520">
        <v>155</v>
      </c>
      <c r="AW252" s="521" t="s">
        <v>187</v>
      </c>
      <c r="AX252" s="522">
        <v>4</v>
      </c>
      <c r="AY252" s="477"/>
      <c r="AZ252" s="477"/>
      <c r="BA252" s="477"/>
      <c r="BB252" s="477"/>
      <c r="BC252" s="477"/>
      <c r="BD252" s="477"/>
      <c r="BE252" s="477"/>
      <c r="BF252" s="477"/>
      <c r="BG252" s="477"/>
      <c r="BH252" s="477"/>
      <c r="BI252" s="477"/>
      <c r="BJ252" s="477"/>
      <c r="BK252" s="477"/>
      <c r="BL252" s="477"/>
      <c r="BM252" s="477"/>
      <c r="BN252" s="477"/>
      <c r="BO252" s="477"/>
    </row>
    <row r="253" spans="47:67" x14ac:dyDescent="0.2">
      <c r="AU253" s="476"/>
      <c r="AV253" s="520">
        <v>156</v>
      </c>
      <c r="AW253" s="521" t="s">
        <v>187</v>
      </c>
      <c r="AX253" s="522">
        <v>4</v>
      </c>
      <c r="AY253" s="477"/>
      <c r="AZ253" s="477"/>
      <c r="BA253" s="477"/>
      <c r="BB253" s="477"/>
      <c r="BC253" s="477"/>
      <c r="BD253" s="477"/>
      <c r="BE253" s="477"/>
      <c r="BF253" s="477"/>
      <c r="BG253" s="477"/>
      <c r="BH253" s="477"/>
      <c r="BI253" s="477"/>
      <c r="BJ253" s="477"/>
      <c r="BK253" s="477"/>
      <c r="BL253" s="477"/>
      <c r="BM253" s="477"/>
      <c r="BN253" s="477"/>
      <c r="BO253" s="477"/>
    </row>
    <row r="254" spans="47:67" x14ac:dyDescent="0.2">
      <c r="AU254" s="476"/>
      <c r="AV254" s="520">
        <v>157</v>
      </c>
      <c r="AW254" s="521" t="s">
        <v>187</v>
      </c>
      <c r="AX254" s="522">
        <v>4</v>
      </c>
      <c r="AY254" s="477"/>
      <c r="AZ254" s="477"/>
      <c r="BA254" s="477"/>
      <c r="BB254" s="477"/>
      <c r="BC254" s="477"/>
      <c r="BD254" s="477"/>
      <c r="BE254" s="477"/>
      <c r="BF254" s="477"/>
      <c r="BG254" s="477"/>
      <c r="BH254" s="477"/>
      <c r="BI254" s="477"/>
      <c r="BJ254" s="477"/>
      <c r="BK254" s="477"/>
      <c r="BL254" s="477"/>
      <c r="BM254" s="477"/>
      <c r="BN254" s="477"/>
      <c r="BO254" s="477"/>
    </row>
    <row r="255" spans="47:67" x14ac:dyDescent="0.2">
      <c r="AU255" s="476"/>
      <c r="AV255" s="520">
        <v>158</v>
      </c>
      <c r="AW255" s="521" t="s">
        <v>187</v>
      </c>
      <c r="AX255" s="522">
        <v>4</v>
      </c>
      <c r="AY255" s="477"/>
      <c r="AZ255" s="477"/>
      <c r="BA255" s="477"/>
      <c r="BB255" s="477"/>
      <c r="BC255" s="477"/>
      <c r="BD255" s="477"/>
      <c r="BE255" s="477"/>
      <c r="BF255" s="477"/>
      <c r="BG255" s="477"/>
      <c r="BH255" s="477"/>
      <c r="BI255" s="477"/>
      <c r="BJ255" s="477"/>
      <c r="BK255" s="477"/>
      <c r="BL255" s="477"/>
      <c r="BM255" s="477"/>
      <c r="BN255" s="477"/>
      <c r="BO255" s="477"/>
    </row>
    <row r="256" spans="47:67" x14ac:dyDescent="0.2">
      <c r="AU256" s="476"/>
      <c r="AV256" s="520">
        <v>159</v>
      </c>
      <c r="AW256" s="521" t="s">
        <v>187</v>
      </c>
      <c r="AX256" s="522">
        <v>4</v>
      </c>
      <c r="AY256" s="477"/>
      <c r="AZ256" s="477"/>
      <c r="BA256" s="477"/>
      <c r="BB256" s="477"/>
      <c r="BC256" s="477"/>
      <c r="BD256" s="477"/>
      <c r="BE256" s="477"/>
      <c r="BF256" s="477"/>
      <c r="BG256" s="477"/>
      <c r="BH256" s="477"/>
      <c r="BI256" s="477"/>
      <c r="BJ256" s="477"/>
      <c r="BK256" s="477"/>
      <c r="BL256" s="477"/>
      <c r="BM256" s="477"/>
      <c r="BN256" s="477"/>
      <c r="BO256" s="477"/>
    </row>
    <row r="257" spans="47:67" x14ac:dyDescent="0.2">
      <c r="AU257" s="476"/>
      <c r="AV257" s="520">
        <v>160</v>
      </c>
      <c r="AW257" s="521" t="s">
        <v>187</v>
      </c>
      <c r="AX257" s="522">
        <v>4</v>
      </c>
      <c r="AY257" s="477"/>
      <c r="AZ257" s="477"/>
      <c r="BA257" s="477"/>
      <c r="BB257" s="477"/>
      <c r="BC257" s="477"/>
      <c r="BD257" s="477"/>
      <c r="BE257" s="477"/>
      <c r="BF257" s="477"/>
      <c r="BG257" s="477"/>
      <c r="BH257" s="477"/>
      <c r="BI257" s="477"/>
      <c r="BJ257" s="477"/>
      <c r="BK257" s="477"/>
      <c r="BL257" s="477"/>
      <c r="BM257" s="477"/>
      <c r="BN257" s="477"/>
      <c r="BO257" s="477"/>
    </row>
    <row r="258" spans="47:67" x14ac:dyDescent="0.2">
      <c r="AU258" s="476"/>
      <c r="AV258" s="520">
        <v>161</v>
      </c>
      <c r="AW258" s="521" t="s">
        <v>187</v>
      </c>
      <c r="AX258" s="522">
        <v>4</v>
      </c>
      <c r="AY258" s="477"/>
      <c r="AZ258" s="477"/>
      <c r="BA258" s="477"/>
      <c r="BB258" s="477"/>
      <c r="BC258" s="477"/>
      <c r="BD258" s="477"/>
      <c r="BE258" s="477"/>
      <c r="BF258" s="477"/>
      <c r="BG258" s="477"/>
      <c r="BH258" s="477"/>
      <c r="BI258" s="477"/>
      <c r="BJ258" s="477"/>
      <c r="BK258" s="477"/>
      <c r="BL258" s="477"/>
      <c r="BM258" s="477"/>
      <c r="BN258" s="477"/>
      <c r="BO258" s="477"/>
    </row>
    <row r="259" spans="47:67" x14ac:dyDescent="0.2">
      <c r="AU259" s="476"/>
      <c r="AV259" s="520">
        <v>162</v>
      </c>
      <c r="AW259" s="521" t="s">
        <v>187</v>
      </c>
      <c r="AX259" s="522">
        <v>4</v>
      </c>
      <c r="AY259" s="477"/>
      <c r="AZ259" s="477"/>
      <c r="BA259" s="477"/>
      <c r="BB259" s="477"/>
      <c r="BC259" s="477"/>
      <c r="BD259" s="477"/>
      <c r="BE259" s="477"/>
      <c r="BF259" s="477"/>
      <c r="BG259" s="477"/>
      <c r="BH259" s="477"/>
      <c r="BI259" s="477"/>
      <c r="BJ259" s="477"/>
      <c r="BK259" s="477"/>
      <c r="BL259" s="477"/>
      <c r="BM259" s="477"/>
      <c r="BN259" s="477"/>
      <c r="BO259" s="477"/>
    </row>
    <row r="260" spans="47:67" x14ac:dyDescent="0.2">
      <c r="AU260" s="476"/>
      <c r="AV260" s="520">
        <v>163</v>
      </c>
      <c r="AW260" s="521" t="s">
        <v>187</v>
      </c>
      <c r="AX260" s="522">
        <v>4</v>
      </c>
      <c r="AY260" s="477"/>
      <c r="AZ260" s="477"/>
      <c r="BA260" s="477"/>
      <c r="BB260" s="477"/>
      <c r="BC260" s="477"/>
      <c r="BD260" s="477"/>
      <c r="BE260" s="477"/>
      <c r="BF260" s="477"/>
      <c r="BG260" s="477"/>
      <c r="BH260" s="477"/>
      <c r="BI260" s="477"/>
      <c r="BJ260" s="477"/>
      <c r="BK260" s="477"/>
      <c r="BL260" s="477"/>
      <c r="BM260" s="477"/>
      <c r="BN260" s="477"/>
      <c r="BO260" s="477"/>
    </row>
    <row r="261" spans="47:67" x14ac:dyDescent="0.2">
      <c r="AU261" s="476"/>
      <c r="AV261" s="520">
        <v>164</v>
      </c>
      <c r="AW261" s="521" t="s">
        <v>187</v>
      </c>
      <c r="AX261" s="522">
        <v>4</v>
      </c>
      <c r="AY261" s="477"/>
      <c r="AZ261" s="477"/>
      <c r="BA261" s="477"/>
      <c r="BB261" s="477"/>
      <c r="BC261" s="477"/>
      <c r="BD261" s="477"/>
      <c r="BE261" s="477"/>
      <c r="BF261" s="477"/>
      <c r="BG261" s="477"/>
      <c r="BH261" s="477"/>
      <c r="BI261" s="477"/>
      <c r="BJ261" s="477"/>
      <c r="BK261" s="477"/>
      <c r="BL261" s="477"/>
      <c r="BM261" s="477"/>
      <c r="BN261" s="477"/>
      <c r="BO261" s="477"/>
    </row>
    <row r="262" spans="47:67" x14ac:dyDescent="0.2">
      <c r="AU262" s="476"/>
      <c r="AV262" s="520">
        <v>165</v>
      </c>
      <c r="AW262" s="521" t="s">
        <v>187</v>
      </c>
      <c r="AX262" s="522">
        <v>4</v>
      </c>
      <c r="AY262" s="477"/>
      <c r="AZ262" s="477"/>
      <c r="BA262" s="477"/>
      <c r="BB262" s="477"/>
      <c r="BC262" s="477"/>
      <c r="BD262" s="477"/>
      <c r="BE262" s="477"/>
      <c r="BF262" s="477"/>
      <c r="BG262" s="477"/>
      <c r="BH262" s="477"/>
      <c r="BI262" s="477"/>
      <c r="BJ262" s="477"/>
      <c r="BK262" s="477"/>
      <c r="BL262" s="477"/>
      <c r="BM262" s="477"/>
      <c r="BN262" s="477"/>
      <c r="BO262" s="477"/>
    </row>
    <row r="263" spans="47:67" x14ac:dyDescent="0.2">
      <c r="AU263" s="476"/>
      <c r="AV263" s="520">
        <v>166</v>
      </c>
      <c r="AW263" s="521" t="s">
        <v>187</v>
      </c>
      <c r="AX263" s="522">
        <v>4</v>
      </c>
      <c r="AY263" s="477"/>
      <c r="AZ263" s="477"/>
      <c r="BA263" s="477"/>
      <c r="BB263" s="477"/>
      <c r="BC263" s="477"/>
      <c r="BD263" s="477"/>
      <c r="BE263" s="477"/>
      <c r="BF263" s="477"/>
      <c r="BG263" s="477"/>
      <c r="BH263" s="477"/>
      <c r="BI263" s="477"/>
      <c r="BJ263" s="477"/>
      <c r="BK263" s="477"/>
      <c r="BL263" s="477"/>
      <c r="BM263" s="477"/>
      <c r="BN263" s="477"/>
      <c r="BO263" s="477"/>
    </row>
    <row r="264" spans="47:67" x14ac:dyDescent="0.2">
      <c r="AU264" s="476"/>
      <c r="AV264" s="520">
        <v>167</v>
      </c>
      <c r="AW264" s="521" t="s">
        <v>187</v>
      </c>
      <c r="AX264" s="522">
        <v>4</v>
      </c>
      <c r="AY264" s="477"/>
      <c r="AZ264" s="477"/>
      <c r="BA264" s="477"/>
      <c r="BB264" s="477"/>
      <c r="BC264" s="477"/>
      <c r="BD264" s="477"/>
      <c r="BE264" s="477"/>
      <c r="BF264" s="477"/>
      <c r="BG264" s="477"/>
      <c r="BH264" s="477"/>
      <c r="BI264" s="477"/>
      <c r="BJ264" s="477"/>
      <c r="BK264" s="477"/>
      <c r="BL264" s="477"/>
      <c r="BM264" s="477"/>
      <c r="BN264" s="477"/>
      <c r="BO264" s="477"/>
    </row>
    <row r="265" spans="47:67" x14ac:dyDescent="0.2">
      <c r="AU265" s="476"/>
      <c r="AV265" s="520">
        <v>168</v>
      </c>
      <c r="AW265" s="521" t="s">
        <v>187</v>
      </c>
      <c r="AX265" s="522">
        <v>4</v>
      </c>
      <c r="AY265" s="477"/>
      <c r="AZ265" s="477"/>
      <c r="BA265" s="477"/>
      <c r="BB265" s="477"/>
      <c r="BC265" s="477"/>
      <c r="BD265" s="477"/>
      <c r="BE265" s="477"/>
      <c r="BF265" s="477"/>
      <c r="BG265" s="477"/>
      <c r="BH265" s="477"/>
      <c r="BI265" s="477"/>
      <c r="BJ265" s="477"/>
      <c r="BK265" s="477"/>
      <c r="BL265" s="477"/>
      <c r="BM265" s="477"/>
      <c r="BN265" s="477"/>
      <c r="BO265" s="477"/>
    </row>
    <row r="266" spans="47:67" x14ac:dyDescent="0.2">
      <c r="AU266" s="476"/>
      <c r="AV266" s="520">
        <v>169</v>
      </c>
      <c r="AW266" s="521" t="s">
        <v>187</v>
      </c>
      <c r="AX266" s="522">
        <v>4</v>
      </c>
      <c r="AY266" s="477"/>
      <c r="AZ266" s="477"/>
      <c r="BA266" s="477"/>
      <c r="BB266" s="477"/>
      <c r="BC266" s="477"/>
      <c r="BD266" s="477"/>
      <c r="BE266" s="477"/>
      <c r="BF266" s="477"/>
      <c r="BG266" s="477"/>
      <c r="BH266" s="477"/>
      <c r="BI266" s="477"/>
      <c r="BJ266" s="477"/>
      <c r="BK266" s="477"/>
      <c r="BL266" s="477"/>
      <c r="BM266" s="477"/>
      <c r="BN266" s="477"/>
      <c r="BO266" s="477"/>
    </row>
    <row r="267" spans="47:67" x14ac:dyDescent="0.2">
      <c r="AU267" s="476"/>
      <c r="AV267" s="520">
        <v>170</v>
      </c>
      <c r="AW267" s="521" t="s">
        <v>187</v>
      </c>
      <c r="AX267" s="522">
        <v>4</v>
      </c>
      <c r="AY267" s="477"/>
      <c r="AZ267" s="477"/>
      <c r="BA267" s="477"/>
      <c r="BB267" s="477"/>
      <c r="BC267" s="477"/>
      <c r="BD267" s="477"/>
      <c r="BE267" s="477"/>
      <c r="BF267" s="477"/>
      <c r="BG267" s="477"/>
      <c r="BH267" s="477"/>
      <c r="BI267" s="477"/>
      <c r="BJ267" s="477"/>
      <c r="BK267" s="477"/>
      <c r="BL267" s="477"/>
      <c r="BM267" s="477"/>
      <c r="BN267" s="477"/>
      <c r="BO267" s="477"/>
    </row>
    <row r="268" spans="47:67" x14ac:dyDescent="0.2">
      <c r="AU268" s="476"/>
      <c r="AV268" s="520">
        <v>171</v>
      </c>
      <c r="AW268" s="521" t="s">
        <v>187</v>
      </c>
      <c r="AX268" s="522">
        <v>4</v>
      </c>
      <c r="AY268" s="477"/>
      <c r="AZ268" s="477"/>
      <c r="BA268" s="477"/>
      <c r="BB268" s="477"/>
      <c r="BC268" s="477"/>
      <c r="BD268" s="477"/>
      <c r="BE268" s="477"/>
      <c r="BF268" s="477"/>
      <c r="BG268" s="477"/>
      <c r="BH268" s="477"/>
      <c r="BI268" s="477"/>
      <c r="BJ268" s="477"/>
      <c r="BK268" s="477"/>
      <c r="BL268" s="477"/>
      <c r="BM268" s="477"/>
      <c r="BN268" s="477"/>
      <c r="BO268" s="477"/>
    </row>
    <row r="269" spans="47:67" x14ac:dyDescent="0.2">
      <c r="AU269" s="476"/>
      <c r="AV269" s="520">
        <v>172</v>
      </c>
      <c r="AW269" s="521" t="s">
        <v>187</v>
      </c>
      <c r="AX269" s="522">
        <v>4</v>
      </c>
      <c r="AY269" s="477"/>
      <c r="AZ269" s="477"/>
      <c r="BA269" s="477"/>
      <c r="BB269" s="477"/>
      <c r="BC269" s="477"/>
      <c r="BD269" s="477"/>
      <c r="BE269" s="477"/>
      <c r="BF269" s="477"/>
      <c r="BG269" s="477"/>
      <c r="BH269" s="477"/>
      <c r="BI269" s="477"/>
      <c r="BJ269" s="477"/>
      <c r="BK269" s="477"/>
      <c r="BL269" s="477"/>
      <c r="BM269" s="477"/>
      <c r="BN269" s="477"/>
      <c r="BO269" s="477"/>
    </row>
    <row r="270" spans="47:67" x14ac:dyDescent="0.2">
      <c r="AU270" s="476"/>
      <c r="AV270" s="520">
        <v>173</v>
      </c>
      <c r="AW270" s="521" t="s">
        <v>187</v>
      </c>
      <c r="AX270" s="522">
        <v>4</v>
      </c>
      <c r="AY270" s="477"/>
      <c r="AZ270" s="477"/>
      <c r="BA270" s="477"/>
      <c r="BB270" s="477"/>
      <c r="BC270" s="477"/>
      <c r="BD270" s="477"/>
      <c r="BE270" s="477"/>
      <c r="BF270" s="477"/>
      <c r="BG270" s="477"/>
      <c r="BH270" s="477"/>
      <c r="BI270" s="477"/>
      <c r="BJ270" s="477"/>
      <c r="BK270" s="477"/>
      <c r="BL270" s="477"/>
      <c r="BM270" s="477"/>
      <c r="BN270" s="477"/>
      <c r="BO270" s="477"/>
    </row>
    <row r="271" spans="47:67" x14ac:dyDescent="0.2">
      <c r="AU271" s="476"/>
      <c r="AV271" s="520">
        <v>174</v>
      </c>
      <c r="AW271" s="521" t="s">
        <v>187</v>
      </c>
      <c r="AX271" s="522">
        <v>4</v>
      </c>
      <c r="AY271" s="477"/>
      <c r="AZ271" s="477"/>
      <c r="BA271" s="477"/>
      <c r="BB271" s="477"/>
      <c r="BC271" s="477"/>
      <c r="BD271" s="477"/>
      <c r="BE271" s="477"/>
      <c r="BF271" s="477"/>
      <c r="BG271" s="477"/>
      <c r="BH271" s="477"/>
      <c r="BI271" s="477"/>
      <c r="BJ271" s="477"/>
      <c r="BK271" s="477"/>
      <c r="BL271" s="477"/>
      <c r="BM271" s="477"/>
      <c r="BN271" s="477"/>
      <c r="BO271" s="477"/>
    </row>
    <row r="272" spans="47:67" x14ac:dyDescent="0.2">
      <c r="AU272" s="476"/>
      <c r="AV272" s="520">
        <v>175</v>
      </c>
      <c r="AW272" s="521" t="s">
        <v>187</v>
      </c>
      <c r="AX272" s="522">
        <v>4</v>
      </c>
      <c r="AY272" s="477"/>
      <c r="AZ272" s="477"/>
      <c r="BA272" s="477"/>
      <c r="BB272" s="477"/>
      <c r="BC272" s="477"/>
      <c r="BD272" s="477"/>
      <c r="BE272" s="477"/>
      <c r="BF272" s="477"/>
      <c r="BG272" s="477"/>
      <c r="BH272" s="477"/>
      <c r="BI272" s="477"/>
      <c r="BJ272" s="477"/>
      <c r="BK272" s="477"/>
      <c r="BL272" s="477"/>
      <c r="BM272" s="477"/>
      <c r="BN272" s="477"/>
      <c r="BO272" s="477"/>
    </row>
    <row r="273" spans="47:67" x14ac:dyDescent="0.2">
      <c r="AU273" s="476"/>
      <c r="AV273" s="520">
        <v>176</v>
      </c>
      <c r="AW273" s="521" t="s">
        <v>187</v>
      </c>
      <c r="AX273" s="522">
        <v>4</v>
      </c>
      <c r="AY273" s="477"/>
      <c r="AZ273" s="477"/>
      <c r="BA273" s="477"/>
      <c r="BB273" s="477"/>
      <c r="BC273" s="477"/>
      <c r="BD273" s="477"/>
      <c r="BE273" s="477"/>
      <c r="BF273" s="477"/>
      <c r="BG273" s="477"/>
      <c r="BH273" s="477"/>
      <c r="BI273" s="477"/>
      <c r="BJ273" s="477"/>
      <c r="BK273" s="477"/>
      <c r="BL273" s="477"/>
      <c r="BM273" s="477"/>
      <c r="BN273" s="477"/>
      <c r="BO273" s="477"/>
    </row>
    <row r="274" spans="47:67" x14ac:dyDescent="0.2">
      <c r="AU274" s="476"/>
      <c r="AV274" s="520">
        <v>177</v>
      </c>
      <c r="AW274" s="521" t="s">
        <v>187</v>
      </c>
      <c r="AX274" s="522">
        <v>4</v>
      </c>
      <c r="AY274" s="477"/>
      <c r="AZ274" s="477"/>
      <c r="BA274" s="477"/>
      <c r="BB274" s="477"/>
      <c r="BC274" s="477"/>
      <c r="BD274" s="477"/>
      <c r="BE274" s="477"/>
      <c r="BF274" s="477"/>
      <c r="BG274" s="477"/>
      <c r="BH274" s="477"/>
      <c r="BI274" s="477"/>
      <c r="BJ274" s="477"/>
      <c r="BK274" s="477"/>
      <c r="BL274" s="477"/>
      <c r="BM274" s="477"/>
      <c r="BN274" s="477"/>
      <c r="BO274" s="477"/>
    </row>
    <row r="275" spans="47:67" x14ac:dyDescent="0.2">
      <c r="AU275" s="476"/>
      <c r="AV275" s="520">
        <v>178</v>
      </c>
      <c r="AW275" s="521" t="s">
        <v>187</v>
      </c>
      <c r="AX275" s="522">
        <v>4</v>
      </c>
      <c r="AY275" s="477"/>
      <c r="AZ275" s="477"/>
      <c r="BA275" s="477"/>
      <c r="BB275" s="477"/>
      <c r="BC275" s="477"/>
      <c r="BD275" s="477"/>
      <c r="BE275" s="477"/>
      <c r="BF275" s="477"/>
      <c r="BG275" s="477"/>
      <c r="BH275" s="477"/>
      <c r="BI275" s="477"/>
      <c r="BJ275" s="477"/>
      <c r="BK275" s="477"/>
      <c r="BL275" s="477"/>
      <c r="BM275" s="477"/>
      <c r="BN275" s="477"/>
      <c r="BO275" s="477"/>
    </row>
    <row r="276" spans="47:67" x14ac:dyDescent="0.2">
      <c r="AU276" s="476"/>
      <c r="AV276" s="520">
        <v>179</v>
      </c>
      <c r="AW276" s="521" t="s">
        <v>187</v>
      </c>
      <c r="AX276" s="522">
        <v>4</v>
      </c>
      <c r="AY276" s="477"/>
      <c r="AZ276" s="477"/>
      <c r="BA276" s="477"/>
      <c r="BB276" s="477"/>
      <c r="BC276" s="477"/>
      <c r="BD276" s="477"/>
      <c r="BE276" s="477"/>
      <c r="BF276" s="477"/>
      <c r="BG276" s="477"/>
      <c r="BH276" s="477"/>
      <c r="BI276" s="477"/>
      <c r="BJ276" s="477"/>
      <c r="BK276" s="477"/>
      <c r="BL276" s="477"/>
      <c r="BM276" s="477"/>
      <c r="BN276" s="477"/>
      <c r="BO276" s="477"/>
    </row>
    <row r="277" spans="47:67" ht="13.8" thickBot="1" x14ac:dyDescent="0.25">
      <c r="AU277" s="476"/>
      <c r="AV277" s="531">
        <v>180</v>
      </c>
      <c r="AW277" s="528" t="s">
        <v>187</v>
      </c>
      <c r="AX277" s="532">
        <v>4</v>
      </c>
      <c r="AY277" s="477"/>
      <c r="AZ277" s="477"/>
      <c r="BA277" s="477"/>
      <c r="BB277" s="477"/>
      <c r="BC277" s="477"/>
      <c r="BD277" s="477"/>
      <c r="BE277" s="477"/>
      <c r="BF277" s="477"/>
      <c r="BG277" s="477"/>
      <c r="BH277" s="477"/>
      <c r="BI277" s="477"/>
      <c r="BJ277" s="477"/>
      <c r="BK277" s="477"/>
      <c r="BL277" s="477"/>
      <c r="BM277" s="477"/>
      <c r="BN277" s="477"/>
      <c r="BO277" s="477"/>
    </row>
    <row r="278" spans="47:67" x14ac:dyDescent="0.2">
      <c r="AU278" s="476"/>
      <c r="AV278" s="476"/>
      <c r="AW278" s="476"/>
      <c r="AX278" s="476"/>
      <c r="AY278" s="477"/>
      <c r="AZ278" s="477"/>
      <c r="BA278" s="477"/>
      <c r="BB278" s="477"/>
      <c r="BC278" s="477"/>
      <c r="BD278" s="477"/>
      <c r="BE278" s="477"/>
      <c r="BF278" s="477"/>
      <c r="BG278" s="477"/>
      <c r="BH278" s="477"/>
      <c r="BI278" s="477"/>
      <c r="BJ278" s="477"/>
      <c r="BK278" s="477"/>
      <c r="BL278" s="477"/>
      <c r="BM278" s="477"/>
      <c r="BN278" s="477"/>
      <c r="BO278" s="477"/>
    </row>
  </sheetData>
  <sheetProtection password="CC43" sheet="1"/>
  <mergeCells count="126">
    <mergeCell ref="BA131:BB131"/>
    <mergeCell ref="BC131:BD131"/>
    <mergeCell ref="AI28:AO28"/>
    <mergeCell ref="AP28:AQ28"/>
    <mergeCell ref="AI29:AO29"/>
    <mergeCell ref="AP29:AQ29"/>
    <mergeCell ref="AI30:AO30"/>
    <mergeCell ref="AP30:AQ30"/>
    <mergeCell ref="AE18:AM18"/>
    <mergeCell ref="AN18:AR18"/>
    <mergeCell ref="AI26:AO26"/>
    <mergeCell ref="AP26:AQ26"/>
    <mergeCell ref="AI27:AO27"/>
    <mergeCell ref="AP27:AQ27"/>
    <mergeCell ref="Q17:Y17"/>
    <mergeCell ref="Z17:AD17"/>
    <mergeCell ref="AE17:AM17"/>
    <mergeCell ref="AN17:AR17"/>
    <mergeCell ref="BA17:BC17"/>
    <mergeCell ref="BD17:BE17"/>
    <mergeCell ref="Q16:Y16"/>
    <mergeCell ref="Z16:AD16"/>
    <mergeCell ref="AE16:AM16"/>
    <mergeCell ref="AN16:AR16"/>
    <mergeCell ref="BA16:BC16"/>
    <mergeCell ref="BD16:BE16"/>
    <mergeCell ref="AD11:AE11"/>
    <mergeCell ref="AG11:AH11"/>
    <mergeCell ref="AJ11:AK11"/>
    <mergeCell ref="AM11:AN11"/>
    <mergeCell ref="BA14:BC14"/>
    <mergeCell ref="BD14:BE14"/>
    <mergeCell ref="Q15:Y15"/>
    <mergeCell ref="Z15:AC15"/>
    <mergeCell ref="AE15:AM15"/>
    <mergeCell ref="AN15:AR15"/>
    <mergeCell ref="BA15:BC15"/>
    <mergeCell ref="BD15:BE15"/>
    <mergeCell ref="AD12:AE12"/>
    <mergeCell ref="AG12:AH12"/>
    <mergeCell ref="AJ12:AK12"/>
    <mergeCell ref="AM12:AN12"/>
    <mergeCell ref="AQ12:AR12"/>
    <mergeCell ref="Q14:Y14"/>
    <mergeCell ref="Z14:AC14"/>
    <mergeCell ref="AE14:AM14"/>
    <mergeCell ref="AN14:AR14"/>
    <mergeCell ref="A12:E12"/>
    <mergeCell ref="F12:G12"/>
    <mergeCell ref="I12:J12"/>
    <mergeCell ref="L12:M12"/>
    <mergeCell ref="O12:P12"/>
    <mergeCell ref="R12:S12"/>
    <mergeCell ref="U12:V12"/>
    <mergeCell ref="X12:Y12"/>
    <mergeCell ref="AA12:AB12"/>
    <mergeCell ref="A10:E10"/>
    <mergeCell ref="F10:G10"/>
    <mergeCell ref="I10:J10"/>
    <mergeCell ref="L10:M10"/>
    <mergeCell ref="O10:P10"/>
    <mergeCell ref="AJ10:AK10"/>
    <mergeCell ref="AM10:AN10"/>
    <mergeCell ref="AQ10:AR10"/>
    <mergeCell ref="A11:E11"/>
    <mergeCell ref="F11:G11"/>
    <mergeCell ref="I11:J11"/>
    <mergeCell ref="L11:M11"/>
    <mergeCell ref="O11:P11"/>
    <mergeCell ref="R11:S11"/>
    <mergeCell ref="U11:V11"/>
    <mergeCell ref="R10:S10"/>
    <mergeCell ref="U10:V10"/>
    <mergeCell ref="X10:Y10"/>
    <mergeCell ref="AA10:AB10"/>
    <mergeCell ref="AD10:AE10"/>
    <mergeCell ref="AG10:AH10"/>
    <mergeCell ref="AQ11:AR11"/>
    <mergeCell ref="X11:Y11"/>
    <mergeCell ref="AA11:AB11"/>
    <mergeCell ref="AQ8:AS8"/>
    <mergeCell ref="A9:E9"/>
    <mergeCell ref="F9:G9"/>
    <mergeCell ref="I9:J9"/>
    <mergeCell ref="L9:M9"/>
    <mergeCell ref="O9:P9"/>
    <mergeCell ref="R9:S9"/>
    <mergeCell ref="U9:V9"/>
    <mergeCell ref="X9:Y9"/>
    <mergeCell ref="AA9:AB9"/>
    <mergeCell ref="X8:Z8"/>
    <mergeCell ref="AA8:AC8"/>
    <mergeCell ref="AD8:AF8"/>
    <mergeCell ref="AG8:AI8"/>
    <mergeCell ref="AJ8:AL8"/>
    <mergeCell ref="AM8:AO8"/>
    <mergeCell ref="AD9:AE9"/>
    <mergeCell ref="AG9:AH9"/>
    <mergeCell ref="AJ9:AK9"/>
    <mergeCell ref="AM9:AN9"/>
    <mergeCell ref="AQ9:AR9"/>
    <mergeCell ref="W6:AB6"/>
    <mergeCell ref="AC6:AG6"/>
    <mergeCell ref="AH6:AJ6"/>
    <mergeCell ref="A8:E8"/>
    <mergeCell ref="F8:H8"/>
    <mergeCell ref="I8:K8"/>
    <mergeCell ref="L8:N8"/>
    <mergeCell ref="O8:Q8"/>
    <mergeCell ref="R8:T8"/>
    <mergeCell ref="U8:W8"/>
    <mergeCell ref="A6:B6"/>
    <mergeCell ref="C6:K6"/>
    <mergeCell ref="L6:N6"/>
    <mergeCell ref="O6:R6"/>
    <mergeCell ref="S6:T6"/>
    <mergeCell ref="U6:V6"/>
    <mergeCell ref="G1:AB1"/>
    <mergeCell ref="C3:D3"/>
    <mergeCell ref="E3:I3"/>
    <mergeCell ref="J3:K3"/>
    <mergeCell ref="L3:S3"/>
    <mergeCell ref="A5:B5"/>
    <mergeCell ref="C5:K5"/>
    <mergeCell ref="L5:N5"/>
    <mergeCell ref="O5:X5"/>
  </mergeCells>
  <phoneticPr fontId="5"/>
  <printOptions horizontalCentered="1"/>
  <pageMargins left="0.35" right="0.28000000000000003" top="0.62992125984251968" bottom="0.19685039370078741" header="0.31496062992125984" footer="0.31496062992125984"/>
  <pageSetup paperSize="9" scale="5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69985" r:id="rId4" name="Option Button 1">
              <controlPr defaultSize="0" autoFill="0" autoLine="0" autoPict="0">
                <anchor moveWithCells="1" sizeWithCells="1">
                  <from>
                    <xdr:col>28</xdr:col>
                    <xdr:colOff>91440</xdr:colOff>
                    <xdr:row>5</xdr:row>
                    <xdr:rowOff>38100</xdr:rowOff>
                  </from>
                  <to>
                    <xdr:col>31</xdr:col>
                    <xdr:colOff>22860</xdr:colOff>
                    <xdr:row>5</xdr:row>
                    <xdr:rowOff>373380</xdr:rowOff>
                  </to>
                </anchor>
              </controlPr>
            </control>
          </mc:Choice>
        </mc:AlternateContent>
        <mc:AlternateContent xmlns:mc="http://schemas.openxmlformats.org/markup-compatibility/2006">
          <mc:Choice Requires="x14">
            <control shapeId="169986" r:id="rId5" name="Option Button 2">
              <controlPr defaultSize="0" autoFill="0" autoLine="0" autoPict="0">
                <anchor moveWithCells="1" sizeWithCells="1">
                  <from>
                    <xdr:col>30</xdr:col>
                    <xdr:colOff>114300</xdr:colOff>
                    <xdr:row>5</xdr:row>
                    <xdr:rowOff>30480</xdr:rowOff>
                  </from>
                  <to>
                    <xdr:col>32</xdr:col>
                    <xdr:colOff>152400</xdr:colOff>
                    <xdr:row>5</xdr:row>
                    <xdr:rowOff>381000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BA185"/>
  <sheetViews>
    <sheetView showGridLines="0" view="pageBreakPreview" zoomScale="75" zoomScaleNormal="100" zoomScaleSheetLayoutView="75" workbookViewId="0">
      <selection activeCell="C4" sqref="C4:D4"/>
    </sheetView>
  </sheetViews>
  <sheetFormatPr defaultColWidth="9" defaultRowHeight="13.2" x14ac:dyDescent="0.2"/>
  <cols>
    <col min="1" max="1" width="1.77734375" style="20" customWidth="1"/>
    <col min="2" max="2" width="19.21875" style="20" customWidth="1"/>
    <col min="3" max="3" width="4.6640625" style="19" customWidth="1"/>
    <col min="4" max="4" width="3.21875" style="19" customWidth="1"/>
    <col min="5" max="5" width="4.21875" style="19" customWidth="1"/>
    <col min="6" max="7" width="3.109375" style="19" customWidth="1"/>
    <col min="8" max="8" width="4.6640625" style="19" customWidth="1"/>
    <col min="9" max="10" width="3.109375" style="19" customWidth="1"/>
    <col min="11" max="11" width="4.6640625" style="19" customWidth="1"/>
    <col min="12" max="13" width="3.109375" style="19" customWidth="1"/>
    <col min="14" max="14" width="4.6640625" style="19" customWidth="1"/>
    <col min="15" max="16" width="3.109375" style="19" customWidth="1"/>
    <col min="17" max="17" width="4.6640625" style="19" customWidth="1"/>
    <col min="18" max="19" width="3.109375" style="19" customWidth="1"/>
    <col min="20" max="20" width="4.6640625" style="19" customWidth="1"/>
    <col min="21" max="22" width="3.109375" style="19" customWidth="1"/>
    <col min="23" max="23" width="4.6640625" style="19" customWidth="1"/>
    <col min="24" max="25" width="3.109375" style="19" customWidth="1"/>
    <col min="26" max="26" width="4.6640625" style="19" customWidth="1"/>
    <col min="27" max="28" width="3.109375" style="19" customWidth="1"/>
    <col min="29" max="29" width="4.6640625" style="19" customWidth="1"/>
    <col min="30" max="31" width="3.109375" style="19" customWidth="1"/>
    <col min="32" max="32" width="5.109375" style="19" customWidth="1"/>
    <col min="33" max="34" width="3.109375" style="20" customWidth="1"/>
    <col min="35" max="35" width="4.6640625" style="20" customWidth="1"/>
    <col min="36" max="37" width="3.109375" style="20" customWidth="1"/>
    <col min="38" max="38" width="4.6640625" style="20" customWidth="1"/>
    <col min="39" max="40" width="3.109375" style="20" customWidth="1"/>
    <col min="41" max="42" width="4.6640625" style="20" customWidth="1"/>
    <col min="43" max="43" width="4.109375" style="20" customWidth="1"/>
    <col min="44" max="44" width="3.109375" style="20" customWidth="1"/>
    <col min="45" max="45" width="7.33203125" style="20" customWidth="1"/>
    <col min="46" max="16384" width="9" style="20"/>
  </cols>
  <sheetData>
    <row r="1" spans="1:53" s="457" customFormat="1" ht="22.5" customHeight="1" x14ac:dyDescent="0.2">
      <c r="A1" s="450" t="s">
        <v>54</v>
      </c>
      <c r="B1" s="451"/>
      <c r="C1" s="452"/>
      <c r="D1" s="452"/>
      <c r="E1" s="452"/>
      <c r="F1" s="452"/>
      <c r="G1" s="451" t="s">
        <v>464</v>
      </c>
      <c r="H1" s="453"/>
      <c r="I1" s="453"/>
      <c r="J1" s="453"/>
      <c r="K1" s="453"/>
      <c r="L1" s="453"/>
      <c r="M1" s="453"/>
      <c r="N1" s="453"/>
      <c r="O1" s="453"/>
      <c r="P1" s="453"/>
      <c r="Q1" s="453"/>
      <c r="R1" s="453"/>
      <c r="S1" s="453"/>
      <c r="T1" s="453"/>
      <c r="U1" s="453"/>
      <c r="V1" s="453"/>
      <c r="W1" s="453"/>
      <c r="X1" s="453"/>
      <c r="Y1" s="453"/>
      <c r="Z1" s="453"/>
      <c r="AA1" s="453"/>
      <c r="AB1" s="453"/>
      <c r="AC1" s="453"/>
      <c r="AD1" s="452"/>
      <c r="AE1" s="452"/>
      <c r="AF1" s="452"/>
      <c r="AG1" s="452"/>
      <c r="AH1" s="452"/>
      <c r="AI1" s="452"/>
      <c r="AJ1" s="452"/>
      <c r="AK1" s="452"/>
      <c r="AL1" s="454"/>
      <c r="AM1" s="454"/>
      <c r="AN1" s="454"/>
      <c r="AO1" s="454"/>
      <c r="AP1" s="455"/>
      <c r="AQ1" s="556" t="s">
        <v>552</v>
      </c>
      <c r="AR1" s="454"/>
      <c r="AS1" s="456"/>
      <c r="AT1" s="454"/>
    </row>
    <row r="2" spans="1:53" s="457" customFormat="1" ht="22.5" customHeight="1" x14ac:dyDescent="0.2">
      <c r="A2" s="450"/>
      <c r="B2" s="451"/>
      <c r="C2" s="452"/>
      <c r="D2" s="452"/>
      <c r="E2" s="452"/>
      <c r="F2" s="452"/>
      <c r="G2" s="453"/>
      <c r="H2" s="453"/>
      <c r="I2" s="453"/>
      <c r="J2" s="453"/>
      <c r="K2" s="453"/>
      <c r="L2" s="453"/>
      <c r="M2" s="453" t="s">
        <v>198</v>
      </c>
      <c r="N2" s="453"/>
      <c r="O2" s="453"/>
      <c r="P2" s="453"/>
      <c r="Q2" s="453"/>
      <c r="R2" s="453"/>
      <c r="S2" s="453"/>
      <c r="T2" s="453"/>
      <c r="U2" s="453"/>
      <c r="V2" s="453"/>
      <c r="W2" s="453"/>
      <c r="X2" s="453"/>
      <c r="Y2" s="453"/>
      <c r="Z2" s="453"/>
      <c r="AA2" s="453"/>
      <c r="AB2" s="453"/>
      <c r="AC2" s="453"/>
      <c r="AD2" s="452"/>
      <c r="AE2" s="452"/>
      <c r="AF2" s="452"/>
      <c r="AG2" s="452"/>
      <c r="AH2" s="452"/>
      <c r="AI2" s="452"/>
      <c r="AJ2" s="452"/>
      <c r="AK2" s="452"/>
      <c r="AL2" s="454"/>
      <c r="AM2" s="454"/>
      <c r="AN2" s="454"/>
      <c r="AO2" s="454"/>
      <c r="AP2" s="455"/>
      <c r="AQ2" s="454"/>
      <c r="AR2" s="454"/>
      <c r="AS2" s="456"/>
      <c r="AT2" s="454"/>
    </row>
    <row r="3" spans="1:53" s="457" customFormat="1" ht="12" customHeight="1" thickBot="1" x14ac:dyDescent="0.25">
      <c r="B3" s="451"/>
      <c r="C3" s="452"/>
      <c r="D3" s="452"/>
      <c r="E3" s="452"/>
      <c r="F3" s="452"/>
      <c r="G3" s="451"/>
      <c r="H3" s="452"/>
      <c r="J3" s="452"/>
      <c r="K3" s="452"/>
      <c r="L3" s="452"/>
      <c r="M3" s="452"/>
      <c r="N3" s="452"/>
      <c r="O3" s="452"/>
      <c r="P3" s="452"/>
      <c r="Q3" s="452"/>
      <c r="R3" s="452"/>
      <c r="S3" s="452"/>
      <c r="T3" s="452"/>
      <c r="U3" s="452"/>
      <c r="V3" s="452"/>
      <c r="W3" s="452"/>
      <c r="X3" s="452"/>
      <c r="Y3" s="452"/>
      <c r="Z3" s="452"/>
      <c r="AA3" s="452"/>
      <c r="AB3" s="452"/>
      <c r="AC3" s="452"/>
      <c r="AD3" s="452"/>
      <c r="AE3" s="452"/>
      <c r="AF3" s="452"/>
      <c r="AG3" s="452"/>
      <c r="AH3" s="452"/>
      <c r="AI3" s="452"/>
      <c r="AJ3" s="452"/>
      <c r="AK3" s="452"/>
      <c r="AL3" s="454"/>
      <c r="AM3" s="454"/>
      <c r="AN3" s="454"/>
      <c r="AO3" s="454"/>
      <c r="AP3" s="454"/>
      <c r="AQ3" s="454"/>
      <c r="AR3" s="454"/>
      <c r="AS3" s="459"/>
      <c r="AT3" s="454"/>
    </row>
    <row r="4" spans="1:53" ht="31.5" customHeight="1" thickBot="1" x14ac:dyDescent="0.25">
      <c r="B4" s="798" t="s">
        <v>829</v>
      </c>
      <c r="C4" s="2469"/>
      <c r="D4" s="2489"/>
      <c r="E4" s="2318" t="s">
        <v>397</v>
      </c>
      <c r="F4" s="2319"/>
      <c r="G4" s="2469"/>
      <c r="H4" s="2470"/>
      <c r="I4" s="2318" t="s">
        <v>398</v>
      </c>
      <c r="J4" s="2319"/>
      <c r="K4" s="2301" t="s">
        <v>259</v>
      </c>
      <c r="L4" s="2301"/>
      <c r="M4" s="2301" t="s">
        <v>829</v>
      </c>
      <c r="N4" s="2490"/>
      <c r="O4" s="2469"/>
      <c r="P4" s="2489"/>
      <c r="Q4" s="2322" t="s">
        <v>397</v>
      </c>
      <c r="R4" s="2301"/>
      <c r="S4" s="2469"/>
      <c r="T4" s="2470"/>
      <c r="U4" s="2322" t="s">
        <v>398</v>
      </c>
      <c r="V4" s="2301"/>
      <c r="AE4" s="20"/>
      <c r="AF4" s="20"/>
    </row>
    <row r="5" spans="1:53" ht="20.25" customHeight="1" thickBot="1" x14ac:dyDescent="0.25">
      <c r="Y5" s="24"/>
      <c r="Z5" s="24"/>
      <c r="AA5" s="24"/>
      <c r="AB5" s="24"/>
      <c r="AC5" s="24"/>
      <c r="AD5" s="24"/>
      <c r="AE5" s="63"/>
      <c r="AF5" s="24"/>
      <c r="AG5" s="22"/>
      <c r="AH5" s="22"/>
      <c r="AI5" s="22"/>
      <c r="AJ5" s="22"/>
      <c r="AK5" s="22"/>
      <c r="AL5" s="22"/>
      <c r="AM5" s="22"/>
      <c r="AN5" s="22"/>
      <c r="AO5" s="22"/>
      <c r="AP5" s="22"/>
      <c r="AQ5" s="22"/>
      <c r="AR5" s="22"/>
      <c r="AS5" s="22"/>
    </row>
    <row r="6" spans="1:53" ht="31.5" customHeight="1" thickBot="1" x14ac:dyDescent="0.25">
      <c r="B6" s="38" t="s">
        <v>70</v>
      </c>
      <c r="C6" s="2471"/>
      <c r="D6" s="2472"/>
      <c r="E6" s="2472"/>
      <c r="F6" s="2472"/>
      <c r="G6" s="2472"/>
      <c r="H6" s="2472"/>
      <c r="I6" s="2472"/>
      <c r="J6" s="2472"/>
      <c r="K6" s="2473"/>
      <c r="L6" s="2390" t="s">
        <v>71</v>
      </c>
      <c r="M6" s="2391"/>
      <c r="N6" s="2391"/>
      <c r="O6" s="2391"/>
      <c r="P6" s="2392"/>
      <c r="Q6" s="2471"/>
      <c r="R6" s="2472"/>
      <c r="S6" s="2472"/>
      <c r="T6" s="2472"/>
      <c r="U6" s="2472"/>
      <c r="V6" s="2472"/>
      <c r="W6" s="2472"/>
      <c r="X6" s="2472"/>
      <c r="Y6" s="2472"/>
      <c r="Z6" s="2472"/>
      <c r="AA6" s="2472"/>
      <c r="AB6" s="2472"/>
      <c r="AC6" s="2472"/>
      <c r="AD6" s="2472"/>
      <c r="AE6" s="2473"/>
      <c r="AF6" s="124"/>
      <c r="AG6" s="2591" t="s">
        <v>199</v>
      </c>
      <c r="AH6" s="2506"/>
      <c r="AI6" s="2506"/>
      <c r="AJ6" s="2506"/>
      <c r="AK6" s="2507"/>
      <c r="AL6" s="2474"/>
      <c r="AM6" s="2475"/>
      <c r="AN6" s="2476"/>
      <c r="AO6" s="73"/>
      <c r="AP6" s="73"/>
      <c r="AQ6" s="73"/>
      <c r="AR6" s="73"/>
      <c r="AS6" s="73"/>
      <c r="AT6" s="73"/>
      <c r="AU6" s="73"/>
      <c r="AV6" s="73"/>
      <c r="AW6" s="73"/>
      <c r="AX6" s="73"/>
      <c r="AY6" s="73"/>
      <c r="AZ6" s="73"/>
      <c r="BA6" s="73"/>
    </row>
    <row r="7" spans="1:53" s="557" customFormat="1" ht="31.5" customHeight="1" thickBot="1" x14ac:dyDescent="0.25">
      <c r="B7" s="558" t="s">
        <v>287</v>
      </c>
      <c r="C7" s="2592"/>
      <c r="D7" s="2593"/>
      <c r="E7" s="2593"/>
      <c r="F7" s="2593"/>
      <c r="G7" s="2593"/>
      <c r="H7" s="2593"/>
      <c r="I7" s="2593"/>
      <c r="J7" s="2593"/>
      <c r="K7" s="2594"/>
      <c r="L7" s="2595" t="s">
        <v>200</v>
      </c>
      <c r="M7" s="2596"/>
      <c r="N7" s="2596"/>
      <c r="O7" s="2596"/>
      <c r="P7" s="2597"/>
      <c r="Q7" s="2598"/>
      <c r="R7" s="2599"/>
      <c r="S7" s="2599"/>
      <c r="T7" s="2599"/>
      <c r="U7" s="2599"/>
      <c r="V7" s="2599"/>
      <c r="W7" s="2599"/>
      <c r="X7" s="2599"/>
      <c r="Y7" s="2599"/>
      <c r="Z7" s="2599"/>
      <c r="AA7" s="2599"/>
      <c r="AB7" s="2599"/>
      <c r="AC7" s="2599"/>
      <c r="AD7" s="2599"/>
      <c r="AE7" s="2600"/>
      <c r="AF7" s="559"/>
      <c r="AG7" s="2601" t="s">
        <v>201</v>
      </c>
      <c r="AH7" s="2602"/>
      <c r="AI7" s="2602"/>
      <c r="AJ7" s="2602"/>
      <c r="AK7" s="2603"/>
      <c r="AL7" s="2604"/>
      <c r="AM7" s="2605"/>
      <c r="AN7" s="2606"/>
      <c r="AO7" s="560"/>
      <c r="AP7" s="560"/>
      <c r="AQ7" s="561"/>
      <c r="AR7" s="561"/>
      <c r="AS7" s="561"/>
      <c r="AT7" s="561"/>
      <c r="AU7" s="561"/>
      <c r="AV7" s="561"/>
      <c r="AW7" s="561"/>
      <c r="AX7" s="561"/>
      <c r="AY7" s="561"/>
      <c r="AZ7" s="561"/>
      <c r="BA7" s="561"/>
    </row>
    <row r="8" spans="1:53" ht="32.25" customHeight="1" thickBot="1" x14ac:dyDescent="0.25">
      <c r="Y8" s="125"/>
      <c r="Z8" s="126"/>
      <c r="AA8" s="125"/>
      <c r="AB8" s="125"/>
      <c r="AC8" s="125"/>
      <c r="AD8" s="125"/>
      <c r="AE8" s="125"/>
      <c r="AF8" s="125"/>
      <c r="AG8" s="125"/>
      <c r="AH8" s="125"/>
      <c r="AI8" s="125"/>
      <c r="AJ8" s="125"/>
      <c r="AK8" s="125"/>
      <c r="AL8" s="125"/>
      <c r="AM8" s="125"/>
      <c r="AN8" s="125"/>
      <c r="AO8" s="125"/>
      <c r="AP8" s="125"/>
      <c r="AQ8" s="125"/>
      <c r="AR8" s="125"/>
      <c r="AS8" s="125"/>
      <c r="AT8" s="40"/>
      <c r="AU8" s="40"/>
      <c r="AV8" s="40"/>
    </row>
    <row r="9" spans="1:53" ht="25.5" customHeight="1" thickBot="1" x14ac:dyDescent="0.25">
      <c r="B9" s="2290" t="s">
        <v>76</v>
      </c>
      <c r="C9" s="2291"/>
      <c r="D9" s="2291"/>
      <c r="E9" s="2292"/>
      <c r="F9" s="2281" t="s">
        <v>77</v>
      </c>
      <c r="G9" s="2282"/>
      <c r="H9" s="2283"/>
      <c r="I9" s="2281" t="s">
        <v>78</v>
      </c>
      <c r="J9" s="2282"/>
      <c r="K9" s="2283"/>
      <c r="L9" s="2280" t="s">
        <v>79</v>
      </c>
      <c r="M9" s="2276"/>
      <c r="N9" s="2277"/>
      <c r="O9" s="2280" t="s">
        <v>80</v>
      </c>
      <c r="P9" s="2276"/>
      <c r="Q9" s="2277"/>
      <c r="R9" s="2278" t="s">
        <v>687</v>
      </c>
      <c r="S9" s="2276"/>
      <c r="T9" s="2279"/>
      <c r="U9" s="2280" t="s">
        <v>248</v>
      </c>
      <c r="V9" s="2276"/>
      <c r="W9" s="2277"/>
      <c r="X9" s="2281" t="s">
        <v>81</v>
      </c>
      <c r="Y9" s="2282"/>
      <c r="Z9" s="2283"/>
      <c r="AA9" s="2281" t="s">
        <v>82</v>
      </c>
      <c r="AB9" s="2282"/>
      <c r="AC9" s="2283"/>
      <c r="AD9" s="2280" t="s">
        <v>83</v>
      </c>
      <c r="AE9" s="2276"/>
      <c r="AF9" s="2279"/>
      <c r="AG9" s="2275" t="s">
        <v>84</v>
      </c>
      <c r="AH9" s="2276"/>
      <c r="AI9" s="2277"/>
      <c r="AJ9" s="2278" t="s">
        <v>688</v>
      </c>
      <c r="AK9" s="2276"/>
      <c r="AL9" s="2279"/>
      <c r="AM9" s="2280" t="s">
        <v>689</v>
      </c>
      <c r="AN9" s="2276"/>
      <c r="AO9" s="2277"/>
      <c r="AP9" s="19"/>
      <c r="AQ9" s="2281" t="s">
        <v>85</v>
      </c>
      <c r="AR9" s="2282"/>
      <c r="AS9" s="2283"/>
      <c r="AT9" s="19"/>
      <c r="AU9" s="19"/>
      <c r="AV9" s="19"/>
      <c r="AW9" s="19"/>
      <c r="AX9" s="41"/>
    </row>
    <row r="10" spans="1:53" ht="25.5" customHeight="1" thickBot="1" x14ac:dyDescent="0.3">
      <c r="B10" s="2284" t="s">
        <v>151</v>
      </c>
      <c r="C10" s="2285"/>
      <c r="D10" s="2285"/>
      <c r="E10" s="2285"/>
      <c r="F10" s="2455"/>
      <c r="G10" s="2456"/>
      <c r="H10" s="42" t="s">
        <v>87</v>
      </c>
      <c r="I10" s="2455"/>
      <c r="J10" s="2456"/>
      <c r="K10" s="42" t="s">
        <v>87</v>
      </c>
      <c r="L10" s="2455"/>
      <c r="M10" s="2456"/>
      <c r="N10" s="42" t="s">
        <v>87</v>
      </c>
      <c r="O10" s="2455"/>
      <c r="P10" s="2456"/>
      <c r="Q10" s="42" t="s">
        <v>87</v>
      </c>
      <c r="R10" s="2455"/>
      <c r="S10" s="2456"/>
      <c r="T10" s="43" t="s">
        <v>87</v>
      </c>
      <c r="U10" s="2455"/>
      <c r="V10" s="2456"/>
      <c r="W10" s="42" t="s">
        <v>87</v>
      </c>
      <c r="X10" s="2455"/>
      <c r="Y10" s="2456"/>
      <c r="Z10" s="42" t="s">
        <v>87</v>
      </c>
      <c r="AA10" s="2455"/>
      <c r="AB10" s="2456"/>
      <c r="AC10" s="42" t="s">
        <v>87</v>
      </c>
      <c r="AD10" s="2455"/>
      <c r="AE10" s="2456"/>
      <c r="AF10" s="43" t="s">
        <v>87</v>
      </c>
      <c r="AG10" s="2455"/>
      <c r="AH10" s="2456"/>
      <c r="AI10" s="42" t="s">
        <v>87</v>
      </c>
      <c r="AJ10" s="2455"/>
      <c r="AK10" s="2456"/>
      <c r="AL10" s="43" t="s">
        <v>87</v>
      </c>
      <c r="AM10" s="2455"/>
      <c r="AN10" s="2456"/>
      <c r="AO10" s="42" t="s">
        <v>87</v>
      </c>
      <c r="AP10" s="19"/>
      <c r="AQ10" s="2289">
        <f t="shared" ref="AQ10:AQ16" si="0">F10+I10+L10+O10+R10+U10+X10+AA10+AD10+AG10+AJ10+AM10</f>
        <v>0</v>
      </c>
      <c r="AR10" s="2203"/>
      <c r="AS10" s="44" t="s">
        <v>87</v>
      </c>
      <c r="AT10" s="19"/>
      <c r="AU10" s="19"/>
      <c r="AV10" s="19"/>
      <c r="AW10" s="19"/>
      <c r="AX10" s="19"/>
      <c r="AY10" s="19"/>
      <c r="AZ10" s="19"/>
      <c r="BA10" s="41"/>
    </row>
    <row r="11" spans="1:53" ht="33.75" customHeight="1" thickBot="1" x14ac:dyDescent="0.3">
      <c r="B11" s="2616" t="s">
        <v>473</v>
      </c>
      <c r="C11" s="2272"/>
      <c r="D11" s="2272"/>
      <c r="E11" s="2272"/>
      <c r="F11" s="2607"/>
      <c r="G11" s="2608"/>
      <c r="H11" s="45" t="s">
        <v>89</v>
      </c>
      <c r="I11" s="2607"/>
      <c r="J11" s="2608"/>
      <c r="K11" s="45" t="s">
        <v>89</v>
      </c>
      <c r="L11" s="2607"/>
      <c r="M11" s="2608"/>
      <c r="N11" s="45" t="s">
        <v>89</v>
      </c>
      <c r="O11" s="2607"/>
      <c r="P11" s="2608"/>
      <c r="Q11" s="45" t="s">
        <v>89</v>
      </c>
      <c r="R11" s="2607"/>
      <c r="S11" s="2608"/>
      <c r="T11" s="46" t="s">
        <v>89</v>
      </c>
      <c r="U11" s="2607"/>
      <c r="V11" s="2608"/>
      <c r="W11" s="45" t="s">
        <v>89</v>
      </c>
      <c r="X11" s="2607"/>
      <c r="Y11" s="2608"/>
      <c r="Z11" s="45" t="s">
        <v>89</v>
      </c>
      <c r="AA11" s="2607"/>
      <c r="AB11" s="2608"/>
      <c r="AC11" s="45" t="s">
        <v>89</v>
      </c>
      <c r="AD11" s="2607"/>
      <c r="AE11" s="2608"/>
      <c r="AF11" s="46" t="s">
        <v>89</v>
      </c>
      <c r="AG11" s="2609"/>
      <c r="AH11" s="2608"/>
      <c r="AI11" s="45" t="s">
        <v>89</v>
      </c>
      <c r="AJ11" s="2610"/>
      <c r="AK11" s="2611"/>
      <c r="AL11" s="46" t="s">
        <v>89</v>
      </c>
      <c r="AM11" s="2607"/>
      <c r="AN11" s="2608"/>
      <c r="AO11" s="45" t="s">
        <v>89</v>
      </c>
      <c r="AP11" s="19"/>
      <c r="AQ11" s="2614">
        <f t="shared" si="0"/>
        <v>0</v>
      </c>
      <c r="AR11" s="2615"/>
      <c r="AS11" s="127" t="s">
        <v>89</v>
      </c>
      <c r="AT11" s="19"/>
      <c r="AU11" s="19"/>
      <c r="AV11" s="19"/>
      <c r="AW11" s="19"/>
      <c r="AX11" s="19"/>
      <c r="AY11" s="19"/>
      <c r="AZ11" s="19"/>
      <c r="BA11" s="41"/>
    </row>
    <row r="12" spans="1:53" ht="33.75" customHeight="1" thickTop="1" x14ac:dyDescent="0.25">
      <c r="B12" s="2375" t="s">
        <v>202</v>
      </c>
      <c r="C12" s="2272"/>
      <c r="D12" s="2272"/>
      <c r="E12" s="2272"/>
      <c r="F12" s="2607"/>
      <c r="G12" s="2608"/>
      <c r="H12" s="45" t="s">
        <v>89</v>
      </c>
      <c r="I12" s="2607"/>
      <c r="J12" s="2608"/>
      <c r="K12" s="45" t="s">
        <v>89</v>
      </c>
      <c r="L12" s="2607"/>
      <c r="M12" s="2608"/>
      <c r="N12" s="45" t="s">
        <v>89</v>
      </c>
      <c r="O12" s="2607"/>
      <c r="P12" s="2608"/>
      <c r="Q12" s="45" t="s">
        <v>89</v>
      </c>
      <c r="R12" s="2607"/>
      <c r="S12" s="2608"/>
      <c r="T12" s="46" t="s">
        <v>89</v>
      </c>
      <c r="U12" s="2607"/>
      <c r="V12" s="2608"/>
      <c r="W12" s="45" t="s">
        <v>89</v>
      </c>
      <c r="X12" s="2607"/>
      <c r="Y12" s="2608"/>
      <c r="Z12" s="45" t="s">
        <v>89</v>
      </c>
      <c r="AA12" s="2607"/>
      <c r="AB12" s="2608"/>
      <c r="AC12" s="45" t="s">
        <v>89</v>
      </c>
      <c r="AD12" s="2607"/>
      <c r="AE12" s="2608"/>
      <c r="AF12" s="46" t="s">
        <v>89</v>
      </c>
      <c r="AG12" s="2609"/>
      <c r="AH12" s="2608"/>
      <c r="AI12" s="45" t="s">
        <v>89</v>
      </c>
      <c r="AJ12" s="2610"/>
      <c r="AK12" s="2611"/>
      <c r="AL12" s="46" t="s">
        <v>89</v>
      </c>
      <c r="AM12" s="2607"/>
      <c r="AN12" s="2608"/>
      <c r="AO12" s="45" t="s">
        <v>89</v>
      </c>
      <c r="AP12" s="19"/>
      <c r="AQ12" s="2612">
        <f t="shared" si="0"/>
        <v>0</v>
      </c>
      <c r="AR12" s="2613"/>
      <c r="AS12" s="128" t="s">
        <v>89</v>
      </c>
      <c r="AT12" s="19"/>
      <c r="AU12" s="19"/>
      <c r="AV12" s="19"/>
      <c r="AW12" s="19"/>
      <c r="AX12" s="19"/>
      <c r="AY12" s="19"/>
      <c r="AZ12" s="19"/>
      <c r="BA12" s="41"/>
    </row>
    <row r="13" spans="1:53" ht="33.75" customHeight="1" x14ac:dyDescent="0.25">
      <c r="B13" s="2265" t="s">
        <v>203</v>
      </c>
      <c r="C13" s="2262"/>
      <c r="D13" s="2262"/>
      <c r="E13" s="2262"/>
      <c r="F13" s="2617"/>
      <c r="G13" s="2618"/>
      <c r="H13" s="48" t="s">
        <v>89</v>
      </c>
      <c r="I13" s="2617"/>
      <c r="J13" s="2618"/>
      <c r="K13" s="48" t="s">
        <v>89</v>
      </c>
      <c r="L13" s="2617"/>
      <c r="M13" s="2618"/>
      <c r="N13" s="48" t="s">
        <v>89</v>
      </c>
      <c r="O13" s="2617"/>
      <c r="P13" s="2618"/>
      <c r="Q13" s="48" t="s">
        <v>89</v>
      </c>
      <c r="R13" s="2617"/>
      <c r="S13" s="2618"/>
      <c r="T13" s="49" t="s">
        <v>89</v>
      </c>
      <c r="U13" s="2617"/>
      <c r="V13" s="2618"/>
      <c r="W13" s="423" t="s">
        <v>89</v>
      </c>
      <c r="X13" s="2617"/>
      <c r="Y13" s="2618"/>
      <c r="Z13" s="48" t="s">
        <v>89</v>
      </c>
      <c r="AA13" s="2617"/>
      <c r="AB13" s="2618"/>
      <c r="AC13" s="48" t="s">
        <v>89</v>
      </c>
      <c r="AD13" s="2617"/>
      <c r="AE13" s="2618"/>
      <c r="AF13" s="49" t="s">
        <v>89</v>
      </c>
      <c r="AG13" s="2619"/>
      <c r="AH13" s="2618"/>
      <c r="AI13" s="48" t="s">
        <v>89</v>
      </c>
      <c r="AJ13" s="2617"/>
      <c r="AK13" s="2618"/>
      <c r="AL13" s="49" t="s">
        <v>89</v>
      </c>
      <c r="AM13" s="2617"/>
      <c r="AN13" s="2618"/>
      <c r="AO13" s="48" t="s">
        <v>89</v>
      </c>
      <c r="AP13" s="19"/>
      <c r="AQ13" s="2259">
        <f t="shared" si="0"/>
        <v>0</v>
      </c>
      <c r="AR13" s="2260"/>
      <c r="AS13" s="50" t="s">
        <v>89</v>
      </c>
      <c r="AT13" s="19"/>
      <c r="AU13" s="19"/>
      <c r="AV13" s="19"/>
      <c r="AW13" s="19"/>
      <c r="AX13" s="19"/>
      <c r="AY13" s="19"/>
      <c r="AZ13" s="19"/>
      <c r="BA13" s="41"/>
    </row>
    <row r="14" spans="1:53" ht="33.75" customHeight="1" x14ac:dyDescent="0.25">
      <c r="B14" s="2265" t="s">
        <v>91</v>
      </c>
      <c r="C14" s="2262"/>
      <c r="D14" s="2262"/>
      <c r="E14" s="2262"/>
      <c r="F14" s="2617"/>
      <c r="G14" s="2618"/>
      <c r="H14" s="48" t="s">
        <v>89</v>
      </c>
      <c r="I14" s="2617"/>
      <c r="J14" s="2618"/>
      <c r="K14" s="48" t="s">
        <v>89</v>
      </c>
      <c r="L14" s="2607"/>
      <c r="M14" s="2608"/>
      <c r="N14" s="48" t="s">
        <v>89</v>
      </c>
      <c r="O14" s="2607"/>
      <c r="P14" s="2608"/>
      <c r="Q14" s="48" t="s">
        <v>89</v>
      </c>
      <c r="R14" s="2607"/>
      <c r="S14" s="2608"/>
      <c r="T14" s="49" t="s">
        <v>89</v>
      </c>
      <c r="U14" s="2617"/>
      <c r="V14" s="2618"/>
      <c r="W14" s="48" t="s">
        <v>89</v>
      </c>
      <c r="X14" s="2617"/>
      <c r="Y14" s="2618"/>
      <c r="Z14" s="48" t="s">
        <v>89</v>
      </c>
      <c r="AA14" s="2617"/>
      <c r="AB14" s="2618"/>
      <c r="AC14" s="48" t="s">
        <v>89</v>
      </c>
      <c r="AD14" s="2617"/>
      <c r="AE14" s="2618"/>
      <c r="AF14" s="49" t="s">
        <v>89</v>
      </c>
      <c r="AG14" s="2619"/>
      <c r="AH14" s="2618"/>
      <c r="AI14" s="48" t="s">
        <v>89</v>
      </c>
      <c r="AJ14" s="2617"/>
      <c r="AK14" s="2618"/>
      <c r="AL14" s="49" t="s">
        <v>89</v>
      </c>
      <c r="AM14" s="2617"/>
      <c r="AN14" s="2618"/>
      <c r="AO14" s="48" t="s">
        <v>89</v>
      </c>
      <c r="AP14" s="19"/>
      <c r="AQ14" s="2259">
        <f t="shared" si="0"/>
        <v>0</v>
      </c>
      <c r="AR14" s="2260"/>
      <c r="AS14" s="50" t="s">
        <v>89</v>
      </c>
      <c r="AT14" s="19"/>
      <c r="AU14" s="19"/>
      <c r="AV14" s="19"/>
      <c r="AW14" s="19"/>
      <c r="AX14" s="19"/>
      <c r="AY14" s="19"/>
      <c r="AZ14" s="19"/>
      <c r="BA14" s="41"/>
    </row>
    <row r="15" spans="1:53" ht="33.75" customHeight="1" x14ac:dyDescent="0.25">
      <c r="B15" s="2265" t="s">
        <v>92</v>
      </c>
      <c r="C15" s="2262"/>
      <c r="D15" s="2262"/>
      <c r="E15" s="2262"/>
      <c r="F15" s="2617"/>
      <c r="G15" s="2618"/>
      <c r="H15" s="48" t="s">
        <v>89</v>
      </c>
      <c r="I15" s="2617"/>
      <c r="J15" s="2618"/>
      <c r="K15" s="48" t="s">
        <v>89</v>
      </c>
      <c r="L15" s="2607"/>
      <c r="M15" s="2608"/>
      <c r="N15" s="48" t="s">
        <v>89</v>
      </c>
      <c r="O15" s="2607"/>
      <c r="P15" s="2608"/>
      <c r="Q15" s="48" t="s">
        <v>89</v>
      </c>
      <c r="R15" s="2607"/>
      <c r="S15" s="2608"/>
      <c r="T15" s="49" t="s">
        <v>89</v>
      </c>
      <c r="U15" s="2607"/>
      <c r="V15" s="2608"/>
      <c r="W15" s="48" t="s">
        <v>89</v>
      </c>
      <c r="X15" s="2607"/>
      <c r="Y15" s="2608"/>
      <c r="Z15" s="48" t="s">
        <v>89</v>
      </c>
      <c r="AA15" s="2607"/>
      <c r="AB15" s="2608"/>
      <c r="AC15" s="48" t="s">
        <v>89</v>
      </c>
      <c r="AD15" s="2607"/>
      <c r="AE15" s="2608"/>
      <c r="AF15" s="49" t="s">
        <v>89</v>
      </c>
      <c r="AG15" s="2609"/>
      <c r="AH15" s="2608"/>
      <c r="AI15" s="48" t="s">
        <v>89</v>
      </c>
      <c r="AJ15" s="2607"/>
      <c r="AK15" s="2608"/>
      <c r="AL15" s="49" t="s">
        <v>89</v>
      </c>
      <c r="AM15" s="2607"/>
      <c r="AN15" s="2608"/>
      <c r="AO15" s="48" t="s">
        <v>89</v>
      </c>
      <c r="AP15" s="19"/>
      <c r="AQ15" s="2259">
        <f t="shared" si="0"/>
        <v>0</v>
      </c>
      <c r="AR15" s="2260"/>
      <c r="AS15" s="50" t="s">
        <v>89</v>
      </c>
      <c r="AT15" s="19"/>
      <c r="AU15" s="19"/>
      <c r="AV15" s="19"/>
      <c r="AW15" s="19"/>
      <c r="AX15" s="19"/>
      <c r="AY15" s="19"/>
      <c r="AZ15" s="19"/>
      <c r="BA15" s="41"/>
    </row>
    <row r="16" spans="1:53" ht="33.75" customHeight="1" thickBot="1" x14ac:dyDescent="0.3">
      <c r="B16" s="2252" t="s">
        <v>93</v>
      </c>
      <c r="C16" s="2253"/>
      <c r="D16" s="2253"/>
      <c r="E16" s="2253"/>
      <c r="F16" s="2620"/>
      <c r="G16" s="2621"/>
      <c r="H16" s="51" t="s">
        <v>89</v>
      </c>
      <c r="I16" s="2620"/>
      <c r="J16" s="2621"/>
      <c r="K16" s="51" t="s">
        <v>89</v>
      </c>
      <c r="L16" s="2620"/>
      <c r="M16" s="2621"/>
      <c r="N16" s="51" t="s">
        <v>89</v>
      </c>
      <c r="O16" s="2620"/>
      <c r="P16" s="2621"/>
      <c r="Q16" s="51" t="s">
        <v>89</v>
      </c>
      <c r="R16" s="2620"/>
      <c r="S16" s="2621"/>
      <c r="T16" s="52" t="s">
        <v>89</v>
      </c>
      <c r="U16" s="2620"/>
      <c r="V16" s="2621"/>
      <c r="W16" s="51" t="s">
        <v>89</v>
      </c>
      <c r="X16" s="2620"/>
      <c r="Y16" s="2621"/>
      <c r="Z16" s="51" t="s">
        <v>89</v>
      </c>
      <c r="AA16" s="2620"/>
      <c r="AB16" s="2621"/>
      <c r="AC16" s="51" t="s">
        <v>89</v>
      </c>
      <c r="AD16" s="2620"/>
      <c r="AE16" s="2621"/>
      <c r="AF16" s="52" t="s">
        <v>89</v>
      </c>
      <c r="AG16" s="2620"/>
      <c r="AH16" s="2621"/>
      <c r="AI16" s="51" t="s">
        <v>89</v>
      </c>
      <c r="AJ16" s="2620"/>
      <c r="AK16" s="2621"/>
      <c r="AL16" s="52" t="s">
        <v>89</v>
      </c>
      <c r="AM16" s="2620"/>
      <c r="AN16" s="2621"/>
      <c r="AO16" s="51" t="s">
        <v>89</v>
      </c>
      <c r="AP16" s="19"/>
      <c r="AQ16" s="2622">
        <f t="shared" si="0"/>
        <v>0</v>
      </c>
      <c r="AR16" s="2623"/>
      <c r="AS16" s="129" t="s">
        <v>89</v>
      </c>
      <c r="AT16" s="19"/>
      <c r="AU16" s="19"/>
      <c r="AV16" s="19"/>
      <c r="AW16" s="19"/>
      <c r="AX16" s="19"/>
      <c r="AY16" s="19"/>
      <c r="AZ16" s="19"/>
      <c r="BA16" s="41"/>
    </row>
    <row r="17" spans="2:53" ht="33.75" customHeight="1" thickTop="1" thickBot="1" x14ac:dyDescent="0.3">
      <c r="B17" s="2240" t="s">
        <v>97</v>
      </c>
      <c r="C17" s="2241"/>
      <c r="D17" s="2241"/>
      <c r="E17" s="2241"/>
      <c r="F17" s="2196">
        <f>F12+F13+F14+F15+F16+F11</f>
        <v>0</v>
      </c>
      <c r="G17" s="2197"/>
      <c r="H17" s="135" t="s">
        <v>89</v>
      </c>
      <c r="I17" s="2196">
        <f>I12+I13+I14+I15+I16+I11</f>
        <v>0</v>
      </c>
      <c r="J17" s="2197"/>
      <c r="K17" s="135" t="s">
        <v>89</v>
      </c>
      <c r="L17" s="2196">
        <f>L12+L13+L14+L15+L16+L11</f>
        <v>0</v>
      </c>
      <c r="M17" s="2197"/>
      <c r="N17" s="135" t="s">
        <v>89</v>
      </c>
      <c r="O17" s="2196">
        <f>O12+O13+O14+O15+O16+O11</f>
        <v>0</v>
      </c>
      <c r="P17" s="2197"/>
      <c r="Q17" s="135" t="s">
        <v>89</v>
      </c>
      <c r="R17" s="2197">
        <f>R12+R13+R14+R15+R16+R11</f>
        <v>0</v>
      </c>
      <c r="S17" s="2197"/>
      <c r="T17" s="136" t="s">
        <v>89</v>
      </c>
      <c r="U17" s="2196">
        <f>U12+U13+U14+U15+U16+U11</f>
        <v>0</v>
      </c>
      <c r="V17" s="2197"/>
      <c r="W17" s="133" t="s">
        <v>89</v>
      </c>
      <c r="X17" s="2196">
        <f>X12+X13+X14+X15+X16+X11</f>
        <v>0</v>
      </c>
      <c r="Y17" s="2197"/>
      <c r="Z17" s="135" t="s">
        <v>89</v>
      </c>
      <c r="AA17" s="2196">
        <f>AA12+AA13+AA14+AA15+AA16+AA11</f>
        <v>0</v>
      </c>
      <c r="AB17" s="2197"/>
      <c r="AC17" s="135" t="s">
        <v>89</v>
      </c>
      <c r="AD17" s="2196">
        <f>AD12+AD13+AD14+AD15+AD16+AD11</f>
        <v>0</v>
      </c>
      <c r="AE17" s="2197"/>
      <c r="AF17" s="136" t="s">
        <v>89</v>
      </c>
      <c r="AG17" s="2201">
        <f>AG12+AG13+AG14+AG15+AG11+AG16</f>
        <v>0</v>
      </c>
      <c r="AH17" s="2197"/>
      <c r="AI17" s="135" t="s">
        <v>89</v>
      </c>
      <c r="AJ17" s="2197">
        <f>AJ12+AJ13+AJ14+AJ15+AJ16+AJ11</f>
        <v>0</v>
      </c>
      <c r="AK17" s="2197"/>
      <c r="AL17" s="136" t="s">
        <v>89</v>
      </c>
      <c r="AM17" s="2196">
        <f>AM12+AM13+AM14+AM15+AM16+AM11</f>
        <v>0</v>
      </c>
      <c r="AN17" s="2197"/>
      <c r="AO17" s="133" t="s">
        <v>89</v>
      </c>
      <c r="AP17" s="130"/>
      <c r="AQ17" s="2624">
        <f>AQ12+AQ13+AQ14+AQ15+AQ16+AQ11</f>
        <v>0</v>
      </c>
      <c r="AR17" s="2625"/>
      <c r="AS17" s="175" t="s">
        <v>89</v>
      </c>
      <c r="AT17" s="19"/>
      <c r="AU17" s="19"/>
      <c r="AV17" s="19"/>
      <c r="AW17" s="19"/>
      <c r="AX17" s="19"/>
      <c r="AY17" s="19"/>
      <c r="AZ17" s="19"/>
      <c r="BA17" s="41"/>
    </row>
    <row r="18" spans="2:53" ht="23.25" customHeight="1" x14ac:dyDescent="0.2">
      <c r="T18" s="25"/>
      <c r="W18" s="56"/>
      <c r="Y18" s="19" t="s">
        <v>652</v>
      </c>
      <c r="AF18" s="41"/>
    </row>
    <row r="19" spans="2:53" ht="21" x14ac:dyDescent="0.25">
      <c r="P19" s="56"/>
      <c r="AC19" s="58"/>
      <c r="AD19" s="59"/>
      <c r="AE19" s="59"/>
      <c r="AF19" s="59"/>
      <c r="AG19" s="62"/>
      <c r="AH19" s="62"/>
      <c r="AI19" s="63"/>
      <c r="AJ19" s="19"/>
      <c r="AK19" s="61"/>
      <c r="AL19" s="59"/>
      <c r="AM19" s="59"/>
      <c r="AN19" s="59"/>
      <c r="AO19" s="59"/>
      <c r="AP19" s="64"/>
      <c r="AQ19" s="64"/>
      <c r="AR19" s="61"/>
      <c r="AT19" s="41"/>
    </row>
    <row r="20" spans="2:53" ht="35.25" customHeight="1" x14ac:dyDescent="0.2">
      <c r="B20" s="402" t="s">
        <v>562</v>
      </c>
      <c r="C20" s="20"/>
      <c r="D20" s="20"/>
      <c r="E20" s="20"/>
      <c r="P20" s="2339" t="s">
        <v>204</v>
      </c>
      <c r="Q20" s="2339"/>
      <c r="R20" s="2339"/>
      <c r="S20" s="2339"/>
      <c r="T20" s="2339"/>
      <c r="U20" s="2339"/>
      <c r="V20" s="2339"/>
      <c r="W20" s="2339"/>
      <c r="X20" s="2339"/>
      <c r="Y20" s="2205" t="str">
        <f>IF(OR(AQ10=0,AQ17=0),"",ROUNDUP(AQ17/AQ10,1))</f>
        <v/>
      </c>
      <c r="Z20" s="2206"/>
      <c r="AA20" s="2206"/>
      <c r="AB20" s="2207"/>
      <c r="AC20" s="2176" t="s">
        <v>205</v>
      </c>
      <c r="AD20" s="2177"/>
      <c r="AE20" s="2177"/>
      <c r="AF20" s="2177"/>
      <c r="AG20" s="2177"/>
      <c r="AH20" s="2177"/>
      <c r="AI20" s="2177"/>
      <c r="AJ20" s="2237"/>
      <c r="AK20" s="2230" t="e">
        <f>IF(Q7=1,"-",IF(Q7=4,ROUNDDOWN(SUM(Y20:Y20)/10,1),ROUNDDOWN(Y20/6,1)))</f>
        <v>#VALUE!</v>
      </c>
      <c r="AL20" s="2231"/>
      <c r="AM20" s="2231"/>
      <c r="AN20" s="2232"/>
      <c r="AO20" s="460"/>
      <c r="AP20" s="460"/>
      <c r="AQ20" s="460"/>
      <c r="AR20" s="460"/>
      <c r="AS20" s="460"/>
      <c r="AT20" s="461"/>
    </row>
    <row r="21" spans="2:53" ht="35.25" customHeight="1" x14ac:dyDescent="0.2">
      <c r="B21" s="403" t="s">
        <v>557</v>
      </c>
      <c r="C21" s="20"/>
      <c r="D21" s="20"/>
      <c r="E21" s="20"/>
      <c r="P21" s="2626" t="s">
        <v>206</v>
      </c>
      <c r="Q21" s="2626"/>
      <c r="R21" s="2626"/>
      <c r="S21" s="2626"/>
      <c r="T21" s="2626"/>
      <c r="U21" s="2626"/>
      <c r="V21" s="2626"/>
      <c r="W21" s="2626"/>
      <c r="X21" s="2626"/>
      <c r="Y21" s="2325">
        <f>IF(AQ13=0,0,ROUNDUP(AQ13/AQ10,1))</f>
        <v>0</v>
      </c>
      <c r="Z21" s="2326"/>
      <c r="AA21" s="2326"/>
      <c r="AB21" s="2327"/>
      <c r="AC21" s="2176" t="s">
        <v>207</v>
      </c>
      <c r="AD21" s="2177"/>
      <c r="AE21" s="2177"/>
      <c r="AF21" s="2177"/>
      <c r="AG21" s="2177"/>
      <c r="AH21" s="2177"/>
      <c r="AI21" s="2177"/>
      <c r="AJ21" s="2237"/>
      <c r="AK21" s="2355">
        <f>IF(Q7=1,"-",AL6)</f>
        <v>0</v>
      </c>
      <c r="AL21" s="2356"/>
      <c r="AM21" s="2356"/>
      <c r="AN21" s="2357"/>
      <c r="AO21" s="460"/>
      <c r="AP21" s="460"/>
      <c r="AQ21" s="460"/>
      <c r="AR21" s="460"/>
      <c r="AS21" s="460"/>
      <c r="AT21" s="461"/>
    </row>
    <row r="22" spans="2:53" ht="37.5" customHeight="1" x14ac:dyDescent="0.2">
      <c r="C22" s="20"/>
      <c r="D22" s="20"/>
      <c r="E22" s="20"/>
      <c r="P22" s="2626" t="s">
        <v>208</v>
      </c>
      <c r="Q22" s="2626"/>
      <c r="R22" s="2626"/>
      <c r="S22" s="2626"/>
      <c r="T22" s="2626"/>
      <c r="U22" s="2626"/>
      <c r="V22" s="2626"/>
      <c r="W22" s="2626"/>
      <c r="X22" s="2626"/>
      <c r="Y22" s="2325">
        <f>IF(AQ14=0,0,ROUNDUP(AQ14/AQ10,1))</f>
        <v>0</v>
      </c>
      <c r="Z22" s="2326"/>
      <c r="AA22" s="2326"/>
      <c r="AB22" s="2327"/>
      <c r="AC22" s="2208" t="s">
        <v>209</v>
      </c>
      <c r="AD22" s="2209"/>
      <c r="AE22" s="2209"/>
      <c r="AF22" s="2209"/>
      <c r="AG22" s="2209"/>
      <c r="AH22" s="2209"/>
      <c r="AI22" s="2209"/>
      <c r="AJ22" s="2210"/>
      <c r="AK22" s="2328">
        <f>IF(Q7=1,"-",IF(Q7=3,"配置不要",ROUNDDOWN(Y21/9+Y22/6+Y23/4+Y24/2.5,1)))</f>
        <v>0</v>
      </c>
      <c r="AL22" s="2329"/>
      <c r="AM22" s="2329"/>
      <c r="AN22" s="2330"/>
      <c r="AO22" s="460"/>
      <c r="AP22" s="2627"/>
      <c r="AQ22" s="2627"/>
      <c r="AR22" s="2627"/>
      <c r="AS22" s="2627"/>
      <c r="AT22" s="461"/>
    </row>
    <row r="23" spans="2:53" ht="31.5" customHeight="1" x14ac:dyDescent="0.2">
      <c r="C23" s="20"/>
      <c r="D23" s="20"/>
      <c r="E23" s="20"/>
      <c r="P23" s="2626" t="s">
        <v>210</v>
      </c>
      <c r="Q23" s="2626"/>
      <c r="R23" s="2626"/>
      <c r="S23" s="2626"/>
      <c r="T23" s="2626"/>
      <c r="U23" s="2626"/>
      <c r="V23" s="2626"/>
      <c r="W23" s="2626"/>
      <c r="X23" s="2626"/>
      <c r="Y23" s="2325">
        <f>IF(AQ15=0,0,ROUNDUP(AQ15/AQ10,1))</f>
        <v>0</v>
      </c>
      <c r="Z23" s="2326"/>
      <c r="AA23" s="2326"/>
      <c r="AB23" s="2327"/>
      <c r="AC23" s="2628" t="s">
        <v>211</v>
      </c>
      <c r="AD23" s="2629"/>
      <c r="AE23" s="2629"/>
      <c r="AF23" s="2629"/>
      <c r="AG23" s="2629"/>
      <c r="AH23" s="2629"/>
      <c r="AI23" s="2629"/>
      <c r="AJ23" s="2630"/>
      <c r="AK23" s="2328">
        <f>IF(Q7=1,"-",AL7)</f>
        <v>0</v>
      </c>
      <c r="AL23" s="2329"/>
      <c r="AM23" s="2329"/>
      <c r="AN23" s="2330"/>
      <c r="AO23" s="460"/>
      <c r="AP23" s="460"/>
      <c r="AQ23" s="460"/>
      <c r="AR23" s="460"/>
      <c r="AS23" s="460"/>
      <c r="AT23" s="460"/>
    </row>
    <row r="24" spans="2:53" ht="31.5" customHeight="1" x14ac:dyDescent="0.2">
      <c r="C24" s="20"/>
      <c r="D24" s="20"/>
      <c r="E24" s="20"/>
      <c r="P24" s="2626" t="s">
        <v>212</v>
      </c>
      <c r="Q24" s="2626"/>
      <c r="R24" s="2626"/>
      <c r="S24" s="2626"/>
      <c r="T24" s="2626"/>
      <c r="U24" s="2626"/>
      <c r="V24" s="2626"/>
      <c r="W24" s="2626"/>
      <c r="X24" s="2626"/>
      <c r="Y24" s="2325">
        <f>IF(AQ16=0,0,ROUNDUP(AQ16/AQ10,1))</f>
        <v>0</v>
      </c>
      <c r="Z24" s="2326"/>
      <c r="AA24" s="2326"/>
      <c r="AB24" s="2327"/>
      <c r="AC24" s="2223" t="s">
        <v>213</v>
      </c>
      <c r="AD24" s="2224"/>
      <c r="AE24" s="2224"/>
      <c r="AF24" s="2224"/>
      <c r="AG24" s="2224"/>
      <c r="AH24" s="2224"/>
      <c r="AI24" s="2224"/>
      <c r="AJ24" s="2225"/>
      <c r="AK24" s="2350" t="e">
        <f>IF(Q7=1,"-",IF(Q7=3,IF(AK20&lt;=AK21,"適合","不適合"),IF(AND(AK20&lt;=AK21,AK22&lt;=AK23),"適合","不適合")))</f>
        <v>#VALUE!</v>
      </c>
      <c r="AL24" s="2351"/>
      <c r="AM24" s="2351"/>
      <c r="AN24" s="2352"/>
      <c r="AO24" s="460"/>
      <c r="AP24" s="460"/>
      <c r="AQ24" s="460"/>
      <c r="AR24" s="460"/>
      <c r="AS24" s="460"/>
      <c r="AT24" s="461"/>
    </row>
    <row r="25" spans="2:53" ht="37.5" customHeight="1" x14ac:dyDescent="0.2">
      <c r="C25" s="20"/>
      <c r="D25" s="460"/>
      <c r="E25" s="460"/>
      <c r="F25" s="460"/>
      <c r="G25" s="460"/>
      <c r="H25" s="460"/>
      <c r="I25" s="460"/>
      <c r="J25" s="461"/>
      <c r="K25" s="461"/>
      <c r="L25" s="461"/>
      <c r="M25" s="461"/>
      <c r="N25" s="461"/>
      <c r="O25" s="461"/>
      <c r="P25" s="461"/>
      <c r="Q25" s="461"/>
      <c r="R25" s="461"/>
      <c r="S25" s="461"/>
      <c r="T25" s="461"/>
      <c r="U25" s="461"/>
      <c r="V25" s="461"/>
      <c r="W25" s="461"/>
      <c r="X25" s="461"/>
      <c r="Y25" s="2633" t="s">
        <v>214</v>
      </c>
      <c r="Z25" s="2634"/>
      <c r="AA25" s="2634"/>
      <c r="AB25" s="2635"/>
      <c r="AC25" s="2636" t="e">
        <f>IF(OR(Q7=1,AK24="不適合"),"-","共同生活援助サービス費"&amp;IF(Y20/AK21&lt;=4,"(Ⅰ)　（4:1）",IF(Y20/AK21&lt;=5,"（Ⅱ）　（5:1)","（Ⅲ）　（6:1）")))</f>
        <v>#VALUE!</v>
      </c>
      <c r="AD25" s="1219"/>
      <c r="AE25" s="1219"/>
      <c r="AF25" s="1219"/>
      <c r="AG25" s="1219"/>
      <c r="AH25" s="1219"/>
      <c r="AI25" s="1219"/>
      <c r="AJ25" s="1219"/>
      <c r="AK25" s="1219"/>
      <c r="AL25" s="1219"/>
      <c r="AM25" s="1219"/>
      <c r="AN25" s="1220"/>
      <c r="AO25" s="461"/>
      <c r="AP25" s="461"/>
      <c r="AQ25" s="461"/>
      <c r="AR25" s="461"/>
      <c r="AS25" s="461"/>
      <c r="AT25" s="461"/>
    </row>
    <row r="26" spans="2:53" s="22" customFormat="1" ht="31.5" customHeight="1" x14ac:dyDescent="0.2">
      <c r="B26" s="466"/>
      <c r="C26" s="466"/>
      <c r="D26" s="466"/>
      <c r="E26" s="466"/>
      <c r="F26" s="466"/>
      <c r="G26" s="466"/>
      <c r="H26" s="562"/>
      <c r="I26" s="562"/>
      <c r="J26" s="562"/>
      <c r="K26" s="562"/>
      <c r="L26" s="562"/>
      <c r="M26" s="562"/>
      <c r="N26" s="562"/>
      <c r="O26" s="562"/>
      <c r="P26" s="562"/>
      <c r="Q26" s="24"/>
      <c r="R26" s="562"/>
      <c r="S26" s="562"/>
      <c r="T26" s="63"/>
      <c r="U26" s="562"/>
      <c r="V26" s="562"/>
      <c r="W26" s="24"/>
      <c r="AC26" s="24"/>
      <c r="AD26" s="24"/>
      <c r="AE26" s="24"/>
      <c r="AF26" s="562"/>
      <c r="AG26" s="562"/>
      <c r="AH26" s="562"/>
      <c r="AI26" s="562"/>
      <c r="AJ26" s="562"/>
      <c r="AK26" s="24"/>
      <c r="AL26" s="24"/>
      <c r="AM26" s="562"/>
      <c r="AN26" s="562"/>
      <c r="AO26" s="562"/>
      <c r="AP26" s="562"/>
      <c r="AQ26" s="562"/>
      <c r="AR26" s="562"/>
      <c r="AS26" s="562"/>
      <c r="AT26" s="562"/>
    </row>
    <row r="27" spans="2:53" s="22" customFormat="1" x14ac:dyDescent="0.2">
      <c r="B27" s="466"/>
      <c r="C27" s="466"/>
      <c r="D27" s="466"/>
      <c r="E27" s="466"/>
      <c r="F27" s="466"/>
      <c r="G27" s="466"/>
      <c r="H27" s="562"/>
      <c r="I27" s="562"/>
      <c r="J27" s="562"/>
      <c r="K27" s="562"/>
      <c r="L27" s="562"/>
      <c r="M27" s="562"/>
      <c r="N27" s="562"/>
      <c r="O27" s="562"/>
      <c r="P27" s="562"/>
      <c r="Q27" s="24"/>
      <c r="R27" s="562"/>
      <c r="S27" s="562"/>
      <c r="T27" s="562"/>
      <c r="U27" s="562"/>
      <c r="V27" s="562"/>
      <c r="W27" s="63"/>
      <c r="X27" s="63"/>
      <c r="Y27" s="63"/>
      <c r="Z27" s="63"/>
      <c r="AA27" s="63"/>
      <c r="AB27" s="63"/>
      <c r="AT27" s="562"/>
    </row>
    <row r="28" spans="2:53" s="22" customFormat="1" x14ac:dyDescent="0.2">
      <c r="B28" s="466"/>
      <c r="C28" s="466"/>
      <c r="D28" s="466"/>
      <c r="E28" s="466"/>
      <c r="F28" s="466"/>
      <c r="G28" s="466"/>
      <c r="H28" s="562"/>
      <c r="I28" s="562"/>
      <c r="J28" s="562"/>
      <c r="K28" s="562"/>
      <c r="L28" s="562"/>
      <c r="M28" s="562"/>
      <c r="N28" s="562"/>
      <c r="O28" s="562"/>
      <c r="P28" s="562"/>
      <c r="Q28" s="24"/>
      <c r="R28" s="562"/>
      <c r="S28" s="562"/>
      <c r="T28" s="562"/>
      <c r="U28" s="562"/>
      <c r="V28" s="562"/>
      <c r="W28" s="63"/>
      <c r="X28" s="63"/>
      <c r="Y28" s="63"/>
      <c r="Z28" s="63"/>
      <c r="AA28" s="63"/>
      <c r="AB28" s="63"/>
      <c r="AC28" s="63"/>
      <c r="AD28" s="63"/>
      <c r="AE28" s="63"/>
      <c r="AF28" s="63"/>
      <c r="AG28" s="63"/>
      <c r="AH28" s="63"/>
      <c r="AI28" s="63"/>
      <c r="AJ28" s="63"/>
      <c r="AK28" s="63"/>
      <c r="AL28" s="63"/>
      <c r="AM28" s="63"/>
      <c r="AN28" s="63"/>
      <c r="AO28" s="63"/>
      <c r="AP28" s="2637"/>
      <c r="AQ28" s="2637"/>
      <c r="AR28" s="2637"/>
      <c r="AS28" s="63"/>
      <c r="AT28" s="562"/>
    </row>
    <row r="29" spans="2:53" s="22" customFormat="1" x14ac:dyDescent="0.2">
      <c r="B29" s="563"/>
      <c r="C29" s="563"/>
      <c r="D29" s="563"/>
      <c r="E29" s="563"/>
      <c r="F29" s="563"/>
      <c r="G29" s="563"/>
      <c r="H29" s="564"/>
      <c r="I29" s="564"/>
      <c r="J29" s="564"/>
      <c r="K29" s="564"/>
      <c r="L29" s="564"/>
      <c r="M29" s="564"/>
      <c r="N29" s="564"/>
      <c r="O29" s="564"/>
      <c r="P29" s="564"/>
      <c r="Q29" s="152"/>
      <c r="R29" s="564"/>
      <c r="S29" s="564"/>
      <c r="T29" s="564"/>
      <c r="U29" s="564"/>
      <c r="V29" s="564"/>
      <c r="W29" s="150"/>
      <c r="X29" s="150"/>
      <c r="Y29" s="150"/>
      <c r="Z29" s="150"/>
      <c r="AA29" s="150"/>
      <c r="AB29" s="150"/>
      <c r="AC29" s="150"/>
      <c r="AD29" s="150"/>
      <c r="AE29" s="150"/>
      <c r="AF29" s="150"/>
      <c r="AG29" s="150"/>
      <c r="AH29" s="150"/>
      <c r="AI29" s="150"/>
      <c r="AJ29" s="150"/>
      <c r="AK29" s="150"/>
      <c r="AL29" s="150"/>
      <c r="AM29" s="150"/>
      <c r="AN29" s="150"/>
      <c r="AO29" s="150"/>
      <c r="AP29" s="2334"/>
      <c r="AQ29" s="2334"/>
      <c r="AR29" s="2334"/>
      <c r="AS29" s="150"/>
      <c r="AT29" s="562"/>
    </row>
    <row r="30" spans="2:53" s="22" customFormat="1" x14ac:dyDescent="0.2">
      <c r="B30" s="563"/>
      <c r="C30" s="563"/>
      <c r="D30" s="563"/>
      <c r="E30" s="563"/>
      <c r="F30" s="563"/>
      <c r="G30" s="563"/>
      <c r="H30" s="564"/>
      <c r="I30" s="564"/>
      <c r="J30" s="564"/>
      <c r="K30" s="564"/>
      <c r="L30" s="564"/>
      <c r="M30" s="564"/>
      <c r="N30" s="564"/>
      <c r="O30" s="564"/>
      <c r="P30" s="564"/>
      <c r="Q30" s="152"/>
      <c r="R30" s="564"/>
      <c r="S30" s="564"/>
      <c r="T30" s="564"/>
      <c r="U30" s="564"/>
      <c r="V30" s="564"/>
      <c r="W30" s="150"/>
      <c r="X30" s="150"/>
      <c r="Y30" s="150"/>
      <c r="Z30" s="150"/>
      <c r="AA30" s="150"/>
      <c r="AB30" s="150"/>
      <c r="AC30" s="150"/>
      <c r="AD30" s="150"/>
      <c r="AE30" s="150"/>
      <c r="AF30" s="150"/>
      <c r="AG30" s="150"/>
      <c r="AH30" s="150"/>
      <c r="AI30" s="150"/>
      <c r="AJ30" s="150"/>
      <c r="AK30" s="150"/>
      <c r="AL30" s="150"/>
      <c r="AM30" s="150"/>
      <c r="AN30" s="150"/>
      <c r="AO30" s="150"/>
      <c r="AP30" s="2334"/>
      <c r="AQ30" s="2334"/>
      <c r="AR30" s="2334"/>
      <c r="AS30" s="150"/>
      <c r="AT30" s="562"/>
    </row>
    <row r="31" spans="2:53" s="22" customFormat="1" x14ac:dyDescent="0.2">
      <c r="B31" s="563"/>
      <c r="C31" s="563"/>
      <c r="D31" s="563"/>
      <c r="E31" s="563"/>
      <c r="F31" s="563"/>
      <c r="G31" s="563"/>
      <c r="H31" s="564"/>
      <c r="I31" s="564"/>
      <c r="J31" s="564"/>
      <c r="K31" s="564"/>
      <c r="L31" s="564"/>
      <c r="M31" s="564"/>
      <c r="N31" s="564"/>
      <c r="O31" s="564"/>
      <c r="P31" s="152"/>
      <c r="Q31" s="152"/>
      <c r="R31" s="152"/>
      <c r="S31" s="152"/>
      <c r="T31" s="152"/>
      <c r="U31" s="152"/>
      <c r="V31" s="152"/>
      <c r="W31" s="152"/>
      <c r="X31" s="152"/>
      <c r="Y31" s="152"/>
      <c r="Z31" s="152"/>
      <c r="AA31" s="152"/>
      <c r="AB31" s="152"/>
      <c r="AC31" s="150"/>
      <c r="AD31" s="150"/>
      <c r="AE31" s="150"/>
      <c r="AF31" s="150"/>
      <c r="AG31" s="150"/>
      <c r="AH31" s="150"/>
      <c r="AI31" s="150"/>
      <c r="AJ31" s="150"/>
      <c r="AK31" s="150"/>
      <c r="AL31" s="150"/>
      <c r="AM31" s="150"/>
      <c r="AN31" s="150"/>
      <c r="AO31" s="150"/>
      <c r="AP31" s="150"/>
      <c r="AQ31" s="150"/>
      <c r="AR31" s="150"/>
      <c r="AS31" s="150"/>
      <c r="AT31" s="562"/>
    </row>
    <row r="32" spans="2:53" s="22" customFormat="1" x14ac:dyDescent="0.2">
      <c r="B32" s="153"/>
      <c r="C32" s="152"/>
      <c r="D32" s="152"/>
      <c r="E32" s="152"/>
      <c r="F32" s="152"/>
      <c r="G32" s="152"/>
      <c r="H32" s="152"/>
      <c r="I32" s="152"/>
      <c r="J32" s="152"/>
      <c r="K32" s="152"/>
      <c r="L32" s="152"/>
      <c r="M32" s="152"/>
      <c r="N32" s="152"/>
      <c r="O32" s="152"/>
      <c r="P32" s="564"/>
      <c r="Q32" s="152"/>
      <c r="R32" s="564"/>
      <c r="S32" s="564"/>
      <c r="T32" s="153"/>
      <c r="U32" s="564"/>
      <c r="V32" s="564"/>
      <c r="W32" s="152"/>
      <c r="X32" s="153"/>
      <c r="Y32" s="153"/>
      <c r="Z32" s="153"/>
      <c r="AA32" s="153"/>
      <c r="AB32" s="153"/>
      <c r="AC32" s="152"/>
      <c r="AD32" s="152"/>
      <c r="AE32" s="152"/>
      <c r="AF32" s="152"/>
      <c r="AG32" s="153"/>
      <c r="AH32" s="153"/>
      <c r="AI32" s="153"/>
      <c r="AJ32" s="153"/>
      <c r="AK32" s="153"/>
      <c r="AL32" s="153"/>
      <c r="AM32" s="153"/>
      <c r="AN32" s="153"/>
      <c r="AO32" s="153"/>
      <c r="AP32" s="153"/>
      <c r="AQ32" s="153"/>
      <c r="AR32" s="153"/>
      <c r="AS32" s="153"/>
    </row>
    <row r="33" spans="2:48" s="22" customFormat="1" ht="13.5" customHeight="1" x14ac:dyDescent="0.2">
      <c r="B33" s="563"/>
      <c r="C33" s="563"/>
      <c r="D33" s="563"/>
      <c r="E33" s="563"/>
      <c r="F33" s="563"/>
      <c r="G33" s="563"/>
      <c r="H33" s="564"/>
      <c r="I33" s="564"/>
      <c r="J33" s="564"/>
      <c r="K33" s="564"/>
      <c r="L33" s="564"/>
      <c r="M33" s="564"/>
      <c r="N33" s="564"/>
      <c r="O33" s="564"/>
      <c r="P33" s="564"/>
      <c r="Q33" s="152"/>
      <c r="R33" s="564"/>
      <c r="S33" s="564"/>
      <c r="T33" s="564"/>
      <c r="U33" s="564"/>
      <c r="V33" s="564"/>
      <c r="W33" s="150"/>
      <c r="X33" s="150"/>
      <c r="Y33" s="150"/>
      <c r="Z33" s="150"/>
      <c r="AA33" s="150"/>
      <c r="AB33" s="150"/>
      <c r="AC33" s="153"/>
      <c r="AD33" s="153"/>
      <c r="AE33" s="153"/>
      <c r="AF33" s="153"/>
      <c r="AG33" s="153"/>
      <c r="AH33" s="153"/>
      <c r="AI33" s="153"/>
      <c r="AJ33" s="153"/>
      <c r="AK33" s="153"/>
      <c r="AL33" s="153"/>
      <c r="AM33" s="153"/>
      <c r="AN33" s="153"/>
      <c r="AO33" s="153"/>
      <c r="AP33" s="153"/>
      <c r="AQ33" s="153"/>
      <c r="AR33" s="153"/>
      <c r="AS33" s="153"/>
      <c r="AT33" s="562"/>
    </row>
    <row r="34" spans="2:48" s="22" customFormat="1" x14ac:dyDescent="0.2">
      <c r="B34" s="563"/>
      <c r="C34" s="563"/>
      <c r="D34" s="563"/>
      <c r="E34" s="563"/>
      <c r="F34" s="563"/>
      <c r="G34" s="563"/>
      <c r="H34" s="564">
        <v>23</v>
      </c>
      <c r="I34" s="564">
        <v>1</v>
      </c>
      <c r="J34" s="564"/>
      <c r="K34" s="564"/>
      <c r="L34" s="564"/>
      <c r="M34" s="564"/>
      <c r="N34" s="564"/>
      <c r="O34" s="564"/>
      <c r="P34" s="565"/>
      <c r="Q34" s="170"/>
      <c r="R34" s="565"/>
      <c r="S34" s="565"/>
      <c r="T34" s="565"/>
      <c r="U34" s="565"/>
      <c r="V34" s="565"/>
      <c r="W34" s="171"/>
      <c r="X34" s="171"/>
      <c r="Y34" s="171"/>
      <c r="Z34" s="171"/>
      <c r="AA34" s="171"/>
      <c r="AB34" s="171"/>
      <c r="AC34" s="171"/>
      <c r="AD34" s="171"/>
      <c r="AE34" s="171"/>
      <c r="AF34" s="171"/>
      <c r="AG34" s="171"/>
      <c r="AH34" s="171"/>
      <c r="AI34" s="171"/>
      <c r="AJ34" s="171"/>
      <c r="AK34" s="171"/>
      <c r="AL34" s="171"/>
      <c r="AM34" s="150"/>
      <c r="AN34" s="150"/>
      <c r="AO34" s="150"/>
      <c r="AP34" s="150"/>
      <c r="AQ34" s="150"/>
      <c r="AR34" s="150"/>
      <c r="AS34" s="150"/>
      <c r="AT34" s="562"/>
    </row>
    <row r="35" spans="2:48" s="22" customFormat="1" ht="14.4" x14ac:dyDescent="0.2">
      <c r="B35" s="563"/>
      <c r="C35" s="563"/>
      <c r="D35" s="563"/>
      <c r="E35" s="563"/>
      <c r="F35" s="563"/>
      <c r="G35" s="563"/>
      <c r="H35" s="564">
        <v>24</v>
      </c>
      <c r="I35" s="564">
        <v>2</v>
      </c>
      <c r="J35" s="564"/>
      <c r="K35" s="564"/>
      <c r="L35" s="564"/>
      <c r="M35" s="564"/>
      <c r="N35" s="564"/>
      <c r="O35" s="564"/>
      <c r="P35" s="565"/>
      <c r="Q35" s="266" t="s">
        <v>215</v>
      </c>
      <c r="R35" s="566"/>
      <c r="S35" s="566"/>
      <c r="T35" s="566"/>
      <c r="U35" s="566"/>
      <c r="V35" s="566"/>
      <c r="W35" s="264"/>
      <c r="X35" s="264"/>
      <c r="Y35" s="264"/>
      <c r="Z35" s="264"/>
      <c r="AA35" s="264"/>
      <c r="AB35" s="264"/>
      <c r="AC35" s="171"/>
      <c r="AD35" s="171"/>
      <c r="AE35" s="171"/>
      <c r="AF35" s="171"/>
      <c r="AG35" s="171"/>
      <c r="AH35" s="171"/>
      <c r="AI35" s="171"/>
      <c r="AJ35" s="171"/>
      <c r="AK35" s="171"/>
      <c r="AL35" s="171"/>
      <c r="AM35" s="150"/>
      <c r="AN35" s="150"/>
      <c r="AO35" s="150"/>
      <c r="AP35" s="150"/>
      <c r="AQ35" s="150"/>
      <c r="AR35" s="150"/>
      <c r="AS35" s="150"/>
      <c r="AT35" s="562"/>
    </row>
    <row r="36" spans="2:48" s="22" customFormat="1" ht="14.4" x14ac:dyDescent="0.2">
      <c r="B36" s="563"/>
      <c r="C36" s="563"/>
      <c r="D36" s="563"/>
      <c r="E36" s="563"/>
      <c r="F36" s="563"/>
      <c r="G36" s="563"/>
      <c r="H36" s="564">
        <v>25</v>
      </c>
      <c r="I36" s="564">
        <v>3</v>
      </c>
      <c r="J36" s="564"/>
      <c r="K36" s="564"/>
      <c r="L36" s="564"/>
      <c r="M36" s="564"/>
      <c r="N36" s="564"/>
      <c r="O36" s="564"/>
      <c r="P36" s="565"/>
      <c r="Q36" s="266" t="s">
        <v>462</v>
      </c>
      <c r="R36" s="566"/>
      <c r="S36" s="566"/>
      <c r="T36" s="566"/>
      <c r="U36" s="566"/>
      <c r="V36" s="566"/>
      <c r="W36" s="264"/>
      <c r="X36" s="264"/>
      <c r="Y36" s="264"/>
      <c r="Z36" s="264"/>
      <c r="AA36" s="264"/>
      <c r="AB36" s="264"/>
      <c r="AC36" s="171"/>
      <c r="AD36" s="171"/>
      <c r="AE36" s="171"/>
      <c r="AF36" s="171"/>
      <c r="AG36" s="171"/>
      <c r="AH36" s="171"/>
      <c r="AI36" s="171"/>
      <c r="AJ36" s="171"/>
      <c r="AK36" s="171"/>
      <c r="AL36" s="171"/>
      <c r="AM36" s="150"/>
      <c r="AN36" s="150"/>
      <c r="AO36" s="150"/>
      <c r="AP36" s="150"/>
      <c r="AQ36" s="150"/>
      <c r="AR36" s="150"/>
      <c r="AS36" s="150"/>
      <c r="AT36" s="562"/>
    </row>
    <row r="37" spans="2:48" s="22" customFormat="1" ht="14.4" x14ac:dyDescent="0.2">
      <c r="B37" s="563"/>
      <c r="C37" s="563"/>
      <c r="D37" s="563"/>
      <c r="E37" s="563"/>
      <c r="F37" s="563"/>
      <c r="G37" s="563"/>
      <c r="H37" s="564"/>
      <c r="I37" s="564">
        <v>4</v>
      </c>
      <c r="J37" s="564"/>
      <c r="K37" s="564"/>
      <c r="L37" s="564"/>
      <c r="M37" s="564"/>
      <c r="N37" s="564"/>
      <c r="O37" s="564"/>
      <c r="P37" s="565"/>
      <c r="Q37" s="266" t="s">
        <v>463</v>
      </c>
      <c r="R37" s="566"/>
      <c r="S37" s="566"/>
      <c r="T37" s="566"/>
      <c r="U37" s="566"/>
      <c r="V37" s="566"/>
      <c r="W37" s="265"/>
      <c r="X37" s="264"/>
      <c r="Y37" s="264"/>
      <c r="Z37" s="264"/>
      <c r="AA37" s="264"/>
      <c r="AB37" s="264"/>
      <c r="AC37" s="171"/>
      <c r="AD37" s="171"/>
      <c r="AE37" s="171"/>
      <c r="AF37" s="171"/>
      <c r="AG37" s="171"/>
      <c r="AH37" s="171"/>
      <c r="AI37" s="171"/>
      <c r="AJ37" s="171"/>
      <c r="AK37" s="171"/>
      <c r="AL37" s="171"/>
      <c r="AM37" s="150"/>
      <c r="AN37" s="150"/>
      <c r="AO37" s="150"/>
      <c r="AP37" s="150"/>
      <c r="AQ37" s="150"/>
      <c r="AR37" s="150"/>
      <c r="AS37" s="150"/>
      <c r="AT37" s="562"/>
    </row>
    <row r="38" spans="2:48" s="22" customFormat="1" ht="14.4" x14ac:dyDescent="0.2">
      <c r="B38" s="563"/>
      <c r="C38" s="563"/>
      <c r="D38" s="563"/>
      <c r="E38" s="563"/>
      <c r="F38" s="563"/>
      <c r="G38" s="563"/>
      <c r="H38" s="564"/>
      <c r="I38" s="564">
        <v>5</v>
      </c>
      <c r="J38" s="564"/>
      <c r="K38" s="564"/>
      <c r="L38" s="564"/>
      <c r="M38" s="564"/>
      <c r="N38" s="564"/>
      <c r="O38" s="564"/>
      <c r="P38" s="565"/>
      <c r="Q38" s="266"/>
      <c r="R38" s="566"/>
      <c r="S38" s="566"/>
      <c r="T38" s="566"/>
      <c r="U38" s="566"/>
      <c r="V38" s="566"/>
      <c r="W38" s="265"/>
      <c r="X38" s="264"/>
      <c r="Y38" s="264"/>
      <c r="Z38" s="264"/>
      <c r="AA38" s="264"/>
      <c r="AB38" s="264"/>
      <c r="AC38" s="171"/>
      <c r="AD38" s="171"/>
      <c r="AE38" s="171"/>
      <c r="AF38" s="171"/>
      <c r="AG38" s="171"/>
      <c r="AH38" s="171"/>
      <c r="AI38" s="171"/>
      <c r="AJ38" s="171"/>
      <c r="AK38" s="171"/>
      <c r="AL38" s="171"/>
      <c r="AM38" s="150"/>
      <c r="AN38" s="150"/>
      <c r="AO38" s="150"/>
      <c r="AP38" s="150"/>
      <c r="AQ38" s="150"/>
      <c r="AR38" s="150"/>
      <c r="AS38" s="150"/>
      <c r="AT38" s="562"/>
    </row>
    <row r="39" spans="2:48" s="22" customFormat="1" x14ac:dyDescent="0.2">
      <c r="B39" s="563"/>
      <c r="C39" s="563"/>
      <c r="D39" s="563"/>
      <c r="E39" s="563"/>
      <c r="F39" s="563"/>
      <c r="G39" s="563"/>
      <c r="H39" s="564"/>
      <c r="I39" s="564">
        <v>6</v>
      </c>
      <c r="J39" s="564"/>
      <c r="K39" s="564"/>
      <c r="L39" s="564"/>
      <c r="M39" s="564"/>
      <c r="N39" s="564"/>
      <c r="O39" s="564"/>
      <c r="P39" s="170"/>
      <c r="Q39" s="170"/>
      <c r="R39" s="170"/>
      <c r="S39" s="170"/>
      <c r="T39" s="170"/>
      <c r="U39" s="170"/>
      <c r="V39" s="170"/>
      <c r="W39" s="170"/>
      <c r="X39" s="170"/>
      <c r="Y39" s="170"/>
      <c r="Z39" s="170"/>
      <c r="AA39" s="170"/>
      <c r="AB39" s="170"/>
      <c r="AC39" s="171"/>
      <c r="AD39" s="171"/>
      <c r="AE39" s="171"/>
      <c r="AF39" s="171"/>
      <c r="AG39" s="171"/>
      <c r="AH39" s="171"/>
      <c r="AI39" s="171"/>
      <c r="AJ39" s="171"/>
      <c r="AK39" s="171"/>
      <c r="AL39" s="171"/>
      <c r="AM39" s="150"/>
      <c r="AN39" s="150"/>
      <c r="AO39" s="150"/>
      <c r="AP39" s="150"/>
      <c r="AQ39" s="150"/>
      <c r="AR39" s="150"/>
      <c r="AS39" s="150"/>
      <c r="AT39" s="562"/>
    </row>
    <row r="40" spans="2:48" s="22" customFormat="1" x14ac:dyDescent="0.2">
      <c r="B40" s="563"/>
      <c r="C40" s="563"/>
      <c r="D40" s="563"/>
      <c r="E40" s="563"/>
      <c r="F40" s="153"/>
      <c r="G40" s="153"/>
      <c r="H40" s="152"/>
      <c r="I40" s="564">
        <v>7</v>
      </c>
      <c r="J40" s="152"/>
      <c r="K40" s="152"/>
      <c r="L40" s="152"/>
      <c r="M40" s="152"/>
      <c r="N40" s="152"/>
      <c r="O40" s="152"/>
      <c r="P40" s="170"/>
      <c r="Q40" s="170"/>
      <c r="R40" s="170"/>
      <c r="S40" s="170"/>
      <c r="T40" s="170"/>
      <c r="U40" s="170"/>
      <c r="V40" s="170"/>
      <c r="W40" s="170"/>
      <c r="X40" s="170"/>
      <c r="Y40" s="170"/>
      <c r="Z40" s="170"/>
      <c r="AA40" s="170"/>
      <c r="AB40" s="170"/>
      <c r="AC40" s="170"/>
      <c r="AD40" s="170"/>
      <c r="AE40" s="170"/>
      <c r="AF40" s="170"/>
      <c r="AG40" s="170"/>
      <c r="AH40" s="170"/>
      <c r="AI40" s="565"/>
      <c r="AJ40" s="565"/>
      <c r="AK40" s="565"/>
      <c r="AL40" s="565"/>
      <c r="AM40" s="564"/>
      <c r="AN40" s="152"/>
      <c r="AO40" s="564"/>
      <c r="AP40" s="564"/>
      <c r="AQ40" s="564"/>
      <c r="AR40" s="564"/>
      <c r="AS40" s="564"/>
      <c r="AT40" s="24"/>
      <c r="AU40" s="24"/>
      <c r="AV40" s="24"/>
    </row>
    <row r="41" spans="2:48" s="22" customFormat="1" x14ac:dyDescent="0.2">
      <c r="B41" s="153"/>
      <c r="C41" s="153"/>
      <c r="D41" s="153"/>
      <c r="E41" s="153"/>
      <c r="F41" s="153"/>
      <c r="G41" s="153"/>
      <c r="H41" s="152"/>
      <c r="I41" s="564">
        <v>8</v>
      </c>
      <c r="J41" s="152"/>
      <c r="K41" s="152"/>
      <c r="L41" s="152"/>
      <c r="M41" s="152"/>
      <c r="N41" s="152"/>
      <c r="O41" s="152"/>
      <c r="P41" s="170"/>
      <c r="Q41" s="565"/>
      <c r="R41" s="565"/>
      <c r="S41" s="565"/>
      <c r="T41" s="171"/>
      <c r="U41" s="170"/>
      <c r="V41" s="170"/>
      <c r="W41" s="2638"/>
      <c r="X41" s="2638"/>
      <c r="Y41" s="2638"/>
      <c r="Z41" s="170"/>
      <c r="AA41" s="170"/>
      <c r="AB41" s="170"/>
      <c r="AC41" s="171" t="s">
        <v>216</v>
      </c>
      <c r="AD41" s="170"/>
      <c r="AE41" s="170"/>
      <c r="AF41" s="170"/>
      <c r="AG41" s="170"/>
      <c r="AH41" s="170"/>
      <c r="AI41" s="170"/>
      <c r="AJ41" s="170"/>
      <c r="AK41" s="170"/>
      <c r="AL41" s="170" t="e">
        <f>Y20/AK21</f>
        <v>#VALUE!</v>
      </c>
      <c r="AM41" s="152"/>
      <c r="AN41" s="152"/>
      <c r="AO41" s="152"/>
      <c r="AP41" s="152"/>
      <c r="AQ41" s="152"/>
      <c r="AR41" s="153"/>
      <c r="AS41" s="153"/>
    </row>
    <row r="42" spans="2:48" s="22" customFormat="1" x14ac:dyDescent="0.2">
      <c r="B42" s="153"/>
      <c r="C42" s="153"/>
      <c r="D42" s="153"/>
      <c r="E42" s="153"/>
      <c r="F42" s="153"/>
      <c r="G42" s="153"/>
      <c r="H42" s="152"/>
      <c r="I42" s="564">
        <v>9</v>
      </c>
      <c r="J42" s="152"/>
      <c r="K42" s="152"/>
      <c r="L42" s="152"/>
      <c r="M42" s="152"/>
      <c r="N42" s="152"/>
      <c r="O42" s="152"/>
      <c r="P42" s="565"/>
      <c r="Q42" s="565"/>
      <c r="R42" s="565"/>
      <c r="S42" s="565"/>
      <c r="T42" s="172"/>
      <c r="U42" s="171"/>
      <c r="V42" s="171"/>
      <c r="W42" s="171"/>
      <c r="X42" s="171"/>
      <c r="Y42" s="171"/>
      <c r="Z42" s="171"/>
      <c r="AA42" s="171"/>
      <c r="AB42" s="171"/>
      <c r="AC42" s="170"/>
      <c r="AD42" s="170"/>
      <c r="AE42" s="170"/>
      <c r="AF42" s="170"/>
      <c r="AG42" s="170"/>
      <c r="AH42" s="170"/>
      <c r="AI42" s="170"/>
      <c r="AJ42" s="170"/>
      <c r="AK42" s="170"/>
      <c r="AL42" s="170"/>
      <c r="AM42" s="152"/>
      <c r="AN42" s="152"/>
      <c r="AO42" s="152"/>
      <c r="AP42" s="152"/>
      <c r="AQ42" s="152"/>
      <c r="AR42" s="152"/>
      <c r="AS42" s="152"/>
      <c r="AT42" s="24"/>
    </row>
    <row r="43" spans="2:48" s="22" customFormat="1" x14ac:dyDescent="0.2">
      <c r="B43" s="563"/>
      <c r="C43" s="563"/>
      <c r="D43" s="563"/>
      <c r="E43" s="563"/>
      <c r="F43" s="563"/>
      <c r="G43" s="563"/>
      <c r="H43" s="564"/>
      <c r="I43" s="564">
        <v>10</v>
      </c>
      <c r="J43" s="564"/>
      <c r="K43" s="564"/>
      <c r="L43" s="564"/>
      <c r="M43" s="564"/>
      <c r="N43" s="564"/>
      <c r="O43" s="564"/>
      <c r="P43" s="565"/>
      <c r="Q43" s="565"/>
      <c r="R43" s="567"/>
      <c r="S43" s="565"/>
      <c r="T43" s="172"/>
      <c r="U43" s="171"/>
      <c r="V43" s="2631"/>
      <c r="W43" s="2631"/>
      <c r="X43" s="2631"/>
      <c r="Y43" s="2631"/>
      <c r="Z43" s="2631"/>
      <c r="AA43" s="173"/>
      <c r="AB43" s="173"/>
      <c r="AC43" s="173"/>
      <c r="AD43" s="173"/>
      <c r="AE43" s="173"/>
      <c r="AF43" s="565"/>
      <c r="AG43" s="565"/>
      <c r="AH43" s="565"/>
      <c r="AI43" s="565"/>
      <c r="AJ43" s="565"/>
      <c r="AK43" s="170"/>
      <c r="AL43" s="170"/>
      <c r="AM43" s="564"/>
      <c r="AN43" s="564"/>
      <c r="AO43" s="564"/>
      <c r="AP43" s="564"/>
      <c r="AQ43" s="564"/>
      <c r="AR43" s="564"/>
      <c r="AS43" s="564"/>
      <c r="AT43" s="562"/>
    </row>
    <row r="44" spans="2:48" s="22" customFormat="1" ht="18" customHeight="1" x14ac:dyDescent="0.2">
      <c r="B44" s="563"/>
      <c r="C44" s="563"/>
      <c r="D44" s="563"/>
      <c r="E44" s="563"/>
      <c r="F44" s="563"/>
      <c r="G44" s="563"/>
      <c r="H44" s="564"/>
      <c r="I44" s="564">
        <v>11</v>
      </c>
      <c r="J44" s="564"/>
      <c r="K44" s="564"/>
      <c r="L44" s="564"/>
      <c r="M44" s="564"/>
      <c r="N44" s="564"/>
      <c r="O44" s="564"/>
      <c r="P44" s="564"/>
      <c r="Q44" s="152"/>
      <c r="R44" s="150"/>
      <c r="S44" s="152"/>
      <c r="T44" s="152"/>
      <c r="U44" s="152"/>
      <c r="V44" s="2632"/>
      <c r="W44" s="2632"/>
      <c r="X44" s="2632"/>
      <c r="Y44" s="2632"/>
      <c r="Z44" s="2632"/>
      <c r="AA44" s="174"/>
      <c r="AB44" s="174"/>
      <c r="AC44" s="174"/>
      <c r="AD44" s="174"/>
      <c r="AE44" s="174"/>
      <c r="AF44" s="150"/>
      <c r="AG44" s="150"/>
      <c r="AH44" s="150"/>
      <c r="AI44" s="150"/>
      <c r="AJ44" s="150"/>
      <c r="AK44" s="564"/>
      <c r="AL44" s="564"/>
      <c r="AM44" s="564"/>
      <c r="AN44" s="564"/>
      <c r="AO44" s="564"/>
      <c r="AP44" s="564"/>
      <c r="AQ44" s="564"/>
      <c r="AR44" s="564"/>
      <c r="AS44" s="564"/>
      <c r="AT44" s="562"/>
    </row>
    <row r="45" spans="2:48" s="22" customFormat="1" x14ac:dyDescent="0.2">
      <c r="B45" s="563"/>
      <c r="C45" s="563"/>
      <c r="D45" s="563"/>
      <c r="E45" s="563"/>
      <c r="F45" s="563"/>
      <c r="G45" s="563"/>
      <c r="H45" s="564"/>
      <c r="I45" s="564">
        <v>12</v>
      </c>
      <c r="J45" s="564"/>
      <c r="K45" s="564"/>
      <c r="L45" s="564"/>
      <c r="M45" s="564"/>
      <c r="N45" s="564"/>
      <c r="O45" s="564"/>
      <c r="P45" s="152"/>
      <c r="Q45" s="152"/>
      <c r="R45" s="150"/>
      <c r="S45" s="152"/>
      <c r="T45" s="152"/>
      <c r="U45" s="152"/>
      <c r="V45" s="2632"/>
      <c r="W45" s="2632"/>
      <c r="X45" s="2632"/>
      <c r="Y45" s="2632"/>
      <c r="Z45" s="2632"/>
      <c r="AA45" s="174"/>
      <c r="AB45" s="174"/>
      <c r="AC45" s="174"/>
      <c r="AD45" s="174"/>
      <c r="AE45" s="174"/>
      <c r="AF45" s="150"/>
      <c r="AG45" s="150"/>
      <c r="AH45" s="150"/>
      <c r="AI45" s="150"/>
      <c r="AJ45" s="150"/>
      <c r="AK45" s="564"/>
      <c r="AL45" s="564"/>
      <c r="AM45" s="564"/>
      <c r="AN45" s="564"/>
      <c r="AO45" s="564"/>
      <c r="AP45" s="564"/>
      <c r="AQ45" s="564"/>
      <c r="AR45" s="564"/>
      <c r="AS45" s="564"/>
      <c r="AT45" s="562"/>
    </row>
    <row r="46" spans="2:48" s="22" customFormat="1" x14ac:dyDescent="0.2">
      <c r="B46" s="153"/>
      <c r="C46" s="153"/>
      <c r="D46" s="153"/>
      <c r="E46" s="153"/>
      <c r="F46" s="153"/>
      <c r="G46" s="153"/>
      <c r="H46" s="152"/>
      <c r="I46" s="564"/>
      <c r="J46" s="152"/>
      <c r="K46" s="152"/>
      <c r="L46" s="152"/>
      <c r="M46" s="152"/>
      <c r="N46" s="152"/>
      <c r="O46" s="152"/>
      <c r="P46" s="152"/>
      <c r="Q46" s="152"/>
      <c r="R46" s="150"/>
      <c r="S46" s="152"/>
      <c r="T46" s="152"/>
      <c r="U46" s="152"/>
      <c r="V46" s="2632"/>
      <c r="W46" s="2632"/>
      <c r="X46" s="2632"/>
      <c r="Y46" s="2632"/>
      <c r="Z46" s="2632"/>
      <c r="AA46" s="174"/>
      <c r="AB46" s="174"/>
      <c r="AC46" s="174"/>
      <c r="AD46" s="174"/>
      <c r="AE46" s="174"/>
      <c r="AF46" s="152"/>
      <c r="AG46" s="152"/>
      <c r="AH46" s="152"/>
      <c r="AI46" s="152"/>
      <c r="AJ46" s="152"/>
      <c r="AK46" s="152"/>
      <c r="AL46" s="152"/>
      <c r="AM46" s="152"/>
      <c r="AN46" s="152"/>
      <c r="AO46" s="152"/>
      <c r="AP46" s="152"/>
      <c r="AQ46" s="152"/>
      <c r="AR46" s="152"/>
      <c r="AS46" s="152"/>
      <c r="AT46" s="24"/>
    </row>
    <row r="47" spans="2:48" s="22" customFormat="1" x14ac:dyDescent="0.2">
      <c r="B47" s="153"/>
      <c r="C47" s="153"/>
      <c r="D47" s="153"/>
      <c r="E47" s="153"/>
      <c r="F47" s="153"/>
      <c r="G47" s="153"/>
      <c r="H47" s="152"/>
      <c r="I47" s="564"/>
      <c r="J47" s="152"/>
      <c r="K47" s="152"/>
      <c r="L47" s="152"/>
      <c r="M47" s="152"/>
      <c r="N47" s="152"/>
      <c r="O47" s="152"/>
      <c r="P47" s="152"/>
      <c r="Q47" s="152"/>
      <c r="R47" s="152"/>
      <c r="S47" s="152"/>
      <c r="T47" s="152"/>
      <c r="U47" s="152"/>
      <c r="V47" s="2632"/>
      <c r="W47" s="2632"/>
      <c r="X47" s="2632"/>
      <c r="Y47" s="2632"/>
      <c r="Z47" s="2632"/>
      <c r="AA47" s="174"/>
      <c r="AB47" s="174"/>
      <c r="AC47" s="174"/>
      <c r="AD47" s="174"/>
      <c r="AE47" s="174"/>
      <c r="AF47" s="152"/>
      <c r="AG47" s="152"/>
      <c r="AH47" s="152"/>
      <c r="AI47" s="152"/>
      <c r="AJ47" s="152"/>
      <c r="AK47" s="152"/>
      <c r="AL47" s="152"/>
      <c r="AM47" s="152"/>
      <c r="AN47" s="152"/>
      <c r="AO47" s="152"/>
      <c r="AP47" s="152"/>
      <c r="AQ47" s="152"/>
      <c r="AR47" s="152"/>
      <c r="AS47" s="152"/>
      <c r="AT47" s="24"/>
    </row>
    <row r="48" spans="2:48" s="22" customFormat="1" x14ac:dyDescent="0.2">
      <c r="B48" s="153"/>
      <c r="C48" s="153"/>
      <c r="D48" s="153"/>
      <c r="E48" s="153"/>
      <c r="F48" s="152"/>
      <c r="G48" s="152"/>
      <c r="H48" s="152"/>
      <c r="I48" s="152"/>
      <c r="J48" s="152"/>
      <c r="K48" s="152"/>
      <c r="L48" s="152"/>
      <c r="M48" s="152"/>
      <c r="N48" s="152"/>
      <c r="O48" s="152"/>
      <c r="P48" s="152"/>
      <c r="Q48" s="152"/>
      <c r="R48" s="152"/>
      <c r="S48" s="152"/>
      <c r="T48" s="152"/>
      <c r="U48" s="152"/>
      <c r="V48" s="152"/>
      <c r="W48" s="152"/>
      <c r="X48" s="152"/>
      <c r="Y48" s="152"/>
      <c r="Z48" s="152"/>
      <c r="AA48" s="152"/>
      <c r="AB48" s="152"/>
      <c r="AC48" s="152"/>
      <c r="AD48" s="152"/>
      <c r="AE48" s="152"/>
      <c r="AF48" s="152"/>
      <c r="AG48" s="152"/>
      <c r="AH48" s="152"/>
      <c r="AI48" s="152"/>
      <c r="AJ48" s="152"/>
      <c r="AK48" s="152"/>
      <c r="AL48" s="152"/>
      <c r="AM48" s="152"/>
      <c r="AN48" s="152"/>
      <c r="AO48" s="152"/>
      <c r="AP48" s="152"/>
      <c r="AQ48" s="152"/>
      <c r="AR48" s="152"/>
      <c r="AS48" s="152"/>
      <c r="AT48" s="24"/>
    </row>
    <row r="49" spans="2:46" s="22" customFormat="1" x14ac:dyDescent="0.2">
      <c r="B49" s="153"/>
      <c r="C49" s="153"/>
      <c r="D49" s="153"/>
      <c r="E49" s="152"/>
      <c r="F49" s="152"/>
      <c r="G49" s="152"/>
      <c r="H49" s="152"/>
      <c r="I49" s="152"/>
      <c r="J49" s="152"/>
      <c r="K49" s="152"/>
      <c r="L49" s="152"/>
      <c r="M49" s="152"/>
      <c r="N49" s="152"/>
      <c r="O49" s="152"/>
      <c r="P49" s="152"/>
      <c r="Q49" s="152"/>
      <c r="R49" s="152"/>
      <c r="S49" s="152"/>
      <c r="T49" s="152"/>
      <c r="U49" s="152"/>
      <c r="V49" s="152"/>
      <c r="W49" s="152"/>
      <c r="X49" s="152"/>
      <c r="Y49" s="152"/>
      <c r="Z49" s="152"/>
      <c r="AA49" s="152"/>
      <c r="AB49" s="152"/>
      <c r="AC49" s="152"/>
      <c r="AD49" s="152"/>
      <c r="AE49" s="152"/>
      <c r="AF49" s="152"/>
      <c r="AG49" s="152"/>
      <c r="AH49" s="152"/>
      <c r="AI49" s="152"/>
      <c r="AJ49" s="152"/>
      <c r="AK49" s="153"/>
      <c r="AL49" s="153"/>
      <c r="AM49" s="153"/>
      <c r="AN49" s="153"/>
      <c r="AO49" s="152"/>
      <c r="AP49" s="152"/>
      <c r="AQ49" s="152"/>
      <c r="AR49" s="152"/>
      <c r="AS49" s="152"/>
      <c r="AT49" s="24"/>
    </row>
    <row r="50" spans="2:46" s="22" customFormat="1" x14ac:dyDescent="0.2">
      <c r="E50" s="24"/>
      <c r="F50" s="24"/>
      <c r="G50" s="24"/>
      <c r="H50" s="24"/>
      <c r="I50" s="24"/>
      <c r="J50" s="24"/>
      <c r="K50" s="24"/>
      <c r="L50" s="24"/>
      <c r="M50" s="24"/>
      <c r="N50" s="24"/>
      <c r="O50" s="24"/>
      <c r="P50" s="24"/>
      <c r="Q50" s="24"/>
      <c r="R50" s="24"/>
      <c r="S50" s="24"/>
      <c r="T50" s="24"/>
      <c r="U50" s="24"/>
      <c r="V50" s="24"/>
      <c r="W50" s="24"/>
      <c r="X50" s="24"/>
      <c r="Y50" s="24"/>
      <c r="Z50" s="24"/>
      <c r="AA50" s="24"/>
      <c r="AB50" s="24"/>
      <c r="AC50" s="24"/>
      <c r="AD50" s="24"/>
      <c r="AE50" s="24"/>
      <c r="AF50" s="24"/>
      <c r="AG50" s="24"/>
      <c r="AH50" s="24"/>
      <c r="AI50" s="24"/>
      <c r="AJ50" s="24"/>
      <c r="AO50" s="24"/>
      <c r="AP50" s="24"/>
      <c r="AQ50" s="24"/>
      <c r="AR50" s="24"/>
      <c r="AS50" s="24"/>
      <c r="AT50" s="24"/>
    </row>
    <row r="51" spans="2:46" s="22" customFormat="1" x14ac:dyDescent="0.2">
      <c r="C51" s="24"/>
      <c r="D51" s="24"/>
      <c r="E51" s="24"/>
      <c r="F51" s="24"/>
      <c r="G51" s="24"/>
      <c r="H51" s="24"/>
      <c r="I51" s="24"/>
      <c r="J51" s="24"/>
      <c r="K51" s="24"/>
      <c r="L51" s="24"/>
      <c r="M51" s="24"/>
      <c r="N51" s="24"/>
      <c r="O51" s="24"/>
      <c r="P51" s="24"/>
      <c r="Q51" s="24"/>
      <c r="R51" s="24"/>
      <c r="S51" s="24"/>
      <c r="T51" s="24"/>
      <c r="U51" s="24"/>
      <c r="V51" s="24"/>
      <c r="W51" s="24"/>
      <c r="X51" s="24"/>
      <c r="Y51" s="24"/>
      <c r="Z51" s="24"/>
      <c r="AA51" s="24"/>
      <c r="AB51" s="24"/>
      <c r="AC51" s="24"/>
      <c r="AD51" s="24"/>
      <c r="AE51" s="24"/>
      <c r="AF51" s="24"/>
      <c r="AG51" s="24"/>
      <c r="AH51" s="24"/>
      <c r="AI51" s="24"/>
      <c r="AJ51" s="24"/>
    </row>
    <row r="52" spans="2:46" s="22" customFormat="1" x14ac:dyDescent="0.2">
      <c r="C52" s="24"/>
      <c r="D52" s="24"/>
      <c r="E52" s="24"/>
      <c r="F52" s="24"/>
      <c r="G52" s="24"/>
      <c r="H52" s="24"/>
      <c r="I52" s="24"/>
      <c r="J52" s="24"/>
      <c r="K52" s="24"/>
      <c r="L52" s="24"/>
      <c r="M52" s="24"/>
      <c r="N52" s="24"/>
      <c r="O52" s="24"/>
      <c r="P52" s="24"/>
      <c r="Q52" s="24"/>
      <c r="R52" s="24"/>
      <c r="S52" s="24"/>
      <c r="T52" s="24"/>
      <c r="U52" s="24"/>
      <c r="V52" s="24"/>
      <c r="W52" s="24"/>
      <c r="X52" s="24"/>
      <c r="Y52" s="24"/>
      <c r="Z52" s="24"/>
      <c r="AA52" s="24"/>
      <c r="AB52" s="24"/>
      <c r="AC52" s="24"/>
      <c r="AD52" s="24"/>
      <c r="AE52" s="24"/>
      <c r="AF52" s="24"/>
      <c r="AG52" s="24"/>
      <c r="AH52" s="24"/>
      <c r="AI52" s="24"/>
      <c r="AJ52" s="24"/>
    </row>
    <row r="53" spans="2:46" s="22" customFormat="1" x14ac:dyDescent="0.2">
      <c r="C53" s="24"/>
      <c r="D53" s="24"/>
      <c r="E53" s="24"/>
      <c r="F53" s="24"/>
      <c r="G53" s="24"/>
      <c r="H53" s="24"/>
      <c r="I53" s="24"/>
      <c r="J53" s="24"/>
      <c r="K53" s="24"/>
      <c r="L53" s="24"/>
      <c r="M53" s="24"/>
      <c r="N53" s="24"/>
      <c r="O53" s="24"/>
      <c r="P53" s="24"/>
      <c r="Q53" s="24"/>
      <c r="R53" s="24"/>
      <c r="S53" s="24"/>
      <c r="T53" s="24"/>
      <c r="U53" s="24"/>
      <c r="V53" s="24"/>
      <c r="W53" s="24"/>
      <c r="X53" s="24"/>
      <c r="Y53" s="24"/>
      <c r="Z53" s="24"/>
      <c r="AA53" s="24"/>
      <c r="AB53" s="24"/>
      <c r="AC53" s="24"/>
      <c r="AD53" s="24"/>
      <c r="AE53" s="24"/>
      <c r="AF53" s="24"/>
      <c r="AG53" s="24"/>
      <c r="AH53" s="24"/>
      <c r="AI53" s="24"/>
      <c r="AJ53" s="24"/>
    </row>
    <row r="54" spans="2:46" s="22" customFormat="1" x14ac:dyDescent="0.2">
      <c r="C54" s="24"/>
      <c r="D54" s="24"/>
      <c r="E54" s="24"/>
      <c r="F54" s="24"/>
      <c r="G54" s="24"/>
      <c r="H54" s="24"/>
      <c r="I54" s="24"/>
      <c r="J54" s="24"/>
      <c r="K54" s="24"/>
      <c r="L54" s="24"/>
      <c r="M54" s="24"/>
      <c r="N54" s="24"/>
      <c r="O54" s="24"/>
      <c r="P54" s="24"/>
      <c r="Q54" s="24"/>
      <c r="R54" s="24"/>
      <c r="S54" s="24"/>
      <c r="T54" s="24"/>
      <c r="U54" s="24"/>
      <c r="V54" s="24"/>
      <c r="W54" s="24"/>
      <c r="X54" s="24"/>
      <c r="Y54" s="24"/>
      <c r="Z54" s="24"/>
      <c r="AA54" s="24"/>
      <c r="AB54" s="24"/>
      <c r="AC54" s="24"/>
      <c r="AD54" s="24"/>
      <c r="AE54" s="24"/>
      <c r="AF54" s="24"/>
      <c r="AG54" s="24"/>
      <c r="AH54" s="24"/>
      <c r="AI54" s="24"/>
      <c r="AJ54" s="24"/>
    </row>
    <row r="55" spans="2:46" s="22" customFormat="1" x14ac:dyDescent="0.2">
      <c r="C55" s="24"/>
      <c r="D55" s="24"/>
      <c r="E55" s="24"/>
      <c r="F55" s="24"/>
      <c r="G55" s="24"/>
      <c r="H55" s="24"/>
      <c r="I55" s="24"/>
      <c r="J55" s="24"/>
      <c r="K55" s="24"/>
      <c r="L55" s="24"/>
      <c r="M55" s="24"/>
      <c r="N55" s="24"/>
      <c r="O55" s="24"/>
      <c r="P55" s="24"/>
      <c r="Q55" s="24"/>
      <c r="R55" s="24"/>
      <c r="S55" s="24"/>
      <c r="T55" s="24"/>
      <c r="U55" s="24"/>
      <c r="V55" s="24"/>
      <c r="W55" s="24"/>
      <c r="X55" s="24"/>
      <c r="Y55" s="24"/>
      <c r="Z55" s="24"/>
      <c r="AA55" s="24"/>
      <c r="AB55" s="24"/>
      <c r="AC55" s="24"/>
      <c r="AD55" s="24"/>
      <c r="AE55" s="24"/>
      <c r="AF55" s="24"/>
      <c r="AG55" s="24"/>
      <c r="AH55" s="24"/>
      <c r="AI55" s="24"/>
      <c r="AJ55" s="24"/>
    </row>
    <row r="56" spans="2:46" s="22" customFormat="1" x14ac:dyDescent="0.2">
      <c r="C56" s="24"/>
      <c r="D56" s="24"/>
      <c r="E56" s="24"/>
      <c r="F56" s="24"/>
      <c r="G56" s="24"/>
      <c r="H56" s="24"/>
      <c r="I56" s="24"/>
      <c r="J56" s="24"/>
      <c r="K56" s="24"/>
      <c r="L56" s="24"/>
      <c r="M56" s="24"/>
      <c r="N56" s="24"/>
      <c r="O56" s="24"/>
      <c r="P56" s="24"/>
      <c r="Q56" s="24"/>
      <c r="R56" s="24"/>
      <c r="S56" s="24"/>
      <c r="T56" s="24"/>
      <c r="U56" s="24"/>
      <c r="V56" s="24"/>
      <c r="W56" s="24"/>
      <c r="X56" s="24"/>
      <c r="Y56" s="24"/>
      <c r="Z56" s="24"/>
      <c r="AA56" s="24"/>
      <c r="AB56" s="24"/>
      <c r="AC56" s="24"/>
      <c r="AD56" s="24"/>
      <c r="AE56" s="24"/>
      <c r="AF56" s="24"/>
      <c r="AG56" s="24"/>
      <c r="AH56" s="24"/>
      <c r="AI56" s="24"/>
      <c r="AJ56" s="24"/>
    </row>
    <row r="57" spans="2:46" s="22" customFormat="1" x14ac:dyDescent="0.2">
      <c r="C57" s="24"/>
      <c r="D57" s="24"/>
      <c r="E57" s="24"/>
      <c r="F57" s="24"/>
      <c r="G57" s="24"/>
      <c r="H57" s="24"/>
      <c r="I57" s="24"/>
      <c r="J57" s="24"/>
      <c r="K57" s="24"/>
      <c r="L57" s="24"/>
      <c r="M57" s="24"/>
      <c r="N57" s="24"/>
      <c r="O57" s="24"/>
      <c r="P57" s="24"/>
      <c r="Q57" s="24"/>
      <c r="R57" s="24"/>
      <c r="S57" s="24"/>
      <c r="T57" s="24"/>
      <c r="U57" s="24"/>
      <c r="V57" s="24"/>
      <c r="W57" s="24"/>
      <c r="X57" s="24"/>
      <c r="Y57" s="24"/>
      <c r="Z57" s="24"/>
      <c r="AA57" s="24"/>
      <c r="AB57" s="24"/>
      <c r="AC57" s="24"/>
      <c r="AD57" s="24"/>
      <c r="AE57" s="24"/>
      <c r="AF57" s="24"/>
      <c r="AG57" s="24"/>
      <c r="AH57" s="24"/>
      <c r="AI57" s="24"/>
      <c r="AJ57" s="24"/>
    </row>
    <row r="58" spans="2:46" s="22" customFormat="1" x14ac:dyDescent="0.2">
      <c r="C58" s="24"/>
      <c r="D58" s="24"/>
      <c r="E58" s="24"/>
      <c r="F58" s="24"/>
      <c r="G58" s="24"/>
      <c r="H58" s="24"/>
      <c r="I58" s="24"/>
      <c r="J58" s="24"/>
      <c r="K58" s="24"/>
      <c r="L58" s="24"/>
      <c r="M58" s="24"/>
      <c r="N58" s="24"/>
      <c r="O58" s="24"/>
      <c r="P58" s="24"/>
      <c r="Q58" s="24"/>
      <c r="R58" s="24"/>
      <c r="S58" s="24"/>
      <c r="T58" s="24"/>
      <c r="U58" s="24"/>
      <c r="V58" s="24"/>
      <c r="W58" s="24"/>
      <c r="X58" s="24"/>
      <c r="Y58" s="24"/>
      <c r="Z58" s="24"/>
      <c r="AA58" s="24"/>
      <c r="AB58" s="24"/>
      <c r="AC58" s="24"/>
      <c r="AD58" s="24"/>
      <c r="AE58" s="24"/>
      <c r="AF58" s="24"/>
      <c r="AG58" s="24"/>
      <c r="AH58" s="24"/>
      <c r="AI58" s="24"/>
      <c r="AJ58" s="24"/>
    </row>
    <row r="59" spans="2:46" s="22" customFormat="1" x14ac:dyDescent="0.2">
      <c r="C59" s="24"/>
      <c r="D59" s="24"/>
      <c r="E59" s="24"/>
      <c r="F59" s="24"/>
      <c r="G59" s="24"/>
      <c r="H59" s="24"/>
      <c r="I59" s="24"/>
      <c r="J59" s="24"/>
      <c r="K59" s="24"/>
      <c r="L59" s="24"/>
      <c r="M59" s="24"/>
      <c r="N59" s="24"/>
      <c r="O59" s="24"/>
      <c r="P59" s="24"/>
      <c r="Q59" s="24"/>
      <c r="R59" s="24"/>
      <c r="S59" s="24"/>
      <c r="T59" s="24"/>
      <c r="U59" s="24"/>
      <c r="V59" s="24"/>
      <c r="W59" s="24"/>
      <c r="X59" s="24"/>
      <c r="Y59" s="24"/>
      <c r="Z59" s="24"/>
      <c r="AA59" s="24"/>
      <c r="AB59" s="24"/>
      <c r="AC59" s="24"/>
      <c r="AD59" s="24"/>
      <c r="AE59" s="24"/>
      <c r="AF59" s="24"/>
      <c r="AG59" s="24"/>
      <c r="AH59" s="24"/>
    </row>
    <row r="60" spans="2:46" s="22" customFormat="1" x14ac:dyDescent="0.2">
      <c r="C60" s="24"/>
      <c r="D60" s="24"/>
      <c r="E60" s="24"/>
      <c r="F60" s="24"/>
      <c r="G60" s="24"/>
      <c r="H60" s="24"/>
      <c r="I60" s="24"/>
      <c r="J60" s="24"/>
      <c r="K60" s="24"/>
      <c r="L60" s="24"/>
      <c r="M60" s="24"/>
      <c r="N60" s="24"/>
      <c r="O60" s="24"/>
      <c r="P60" s="24"/>
      <c r="Q60" s="24"/>
      <c r="R60" s="24"/>
      <c r="S60" s="24"/>
      <c r="T60" s="24"/>
      <c r="U60" s="24"/>
      <c r="V60" s="24"/>
      <c r="W60" s="24"/>
      <c r="X60" s="24"/>
      <c r="Y60" s="24"/>
      <c r="Z60" s="24"/>
      <c r="AA60" s="24"/>
      <c r="AB60" s="24"/>
      <c r="AC60" s="24"/>
      <c r="AD60" s="24"/>
      <c r="AE60" s="24"/>
      <c r="AF60" s="24"/>
      <c r="AG60" s="24"/>
      <c r="AH60" s="24"/>
    </row>
    <row r="61" spans="2:46" s="22" customFormat="1" x14ac:dyDescent="0.2">
      <c r="C61" s="24"/>
      <c r="D61" s="24"/>
      <c r="E61" s="24"/>
      <c r="F61" s="24"/>
      <c r="G61" s="24"/>
      <c r="H61" s="24"/>
      <c r="I61" s="24"/>
      <c r="J61" s="24"/>
      <c r="K61" s="24"/>
      <c r="L61" s="24"/>
      <c r="M61" s="24"/>
      <c r="N61" s="24"/>
      <c r="O61" s="24"/>
      <c r="P61" s="24"/>
      <c r="Q61" s="24"/>
      <c r="R61" s="24"/>
      <c r="S61" s="24"/>
      <c r="T61" s="24"/>
      <c r="U61" s="24"/>
      <c r="V61" s="24"/>
      <c r="W61" s="24"/>
      <c r="X61" s="24"/>
      <c r="Y61" s="24"/>
      <c r="Z61" s="24"/>
      <c r="AA61" s="24"/>
      <c r="AB61" s="24"/>
      <c r="AC61" s="24"/>
      <c r="AD61" s="24"/>
      <c r="AE61" s="24"/>
      <c r="AF61" s="24"/>
      <c r="AG61" s="24"/>
      <c r="AH61" s="24"/>
    </row>
    <row r="62" spans="2:46" s="22" customFormat="1" x14ac:dyDescent="0.2">
      <c r="C62" s="24"/>
      <c r="D62" s="24"/>
      <c r="E62" s="24"/>
      <c r="F62" s="24"/>
      <c r="G62" s="24"/>
      <c r="H62" s="24"/>
      <c r="I62" s="24"/>
      <c r="J62" s="24"/>
      <c r="K62" s="24"/>
      <c r="L62" s="24"/>
      <c r="M62" s="24"/>
      <c r="N62" s="24"/>
      <c r="O62" s="24"/>
      <c r="P62" s="24"/>
      <c r="Q62" s="24"/>
      <c r="R62" s="24"/>
      <c r="S62" s="24"/>
      <c r="T62" s="24"/>
      <c r="U62" s="24"/>
      <c r="V62" s="24"/>
      <c r="W62" s="24"/>
      <c r="X62" s="24"/>
      <c r="Y62" s="24"/>
      <c r="Z62" s="24"/>
      <c r="AA62" s="24"/>
      <c r="AB62" s="24"/>
      <c r="AC62" s="24"/>
      <c r="AD62" s="24"/>
      <c r="AE62" s="24"/>
      <c r="AF62" s="24"/>
      <c r="AG62" s="24"/>
      <c r="AH62" s="24"/>
    </row>
    <row r="63" spans="2:46" s="22" customFormat="1" x14ac:dyDescent="0.2">
      <c r="C63" s="24"/>
      <c r="D63" s="24"/>
      <c r="E63" s="24"/>
      <c r="F63" s="24"/>
      <c r="G63" s="24"/>
      <c r="H63" s="24"/>
      <c r="I63" s="24"/>
      <c r="J63" s="24"/>
      <c r="K63" s="24"/>
      <c r="L63" s="24"/>
      <c r="M63" s="24"/>
      <c r="N63" s="24"/>
      <c r="O63" s="24"/>
      <c r="P63" s="24"/>
      <c r="Q63" s="24"/>
      <c r="R63" s="24"/>
      <c r="S63" s="24"/>
      <c r="T63" s="24"/>
      <c r="U63" s="24"/>
      <c r="V63" s="24"/>
      <c r="W63" s="24"/>
      <c r="X63" s="24"/>
      <c r="Y63" s="24"/>
      <c r="Z63" s="24"/>
      <c r="AA63" s="24"/>
      <c r="AB63" s="24"/>
      <c r="AC63" s="24"/>
      <c r="AD63" s="24"/>
      <c r="AE63" s="24"/>
      <c r="AF63" s="24"/>
      <c r="AG63" s="24"/>
      <c r="AH63" s="24"/>
    </row>
    <row r="64" spans="2:46" s="22" customFormat="1" x14ac:dyDescent="0.2">
      <c r="C64" s="24"/>
      <c r="D64" s="24"/>
      <c r="E64" s="24"/>
      <c r="F64" s="24"/>
      <c r="G64" s="24"/>
      <c r="H64" s="24"/>
      <c r="I64" s="24"/>
      <c r="J64" s="24"/>
      <c r="K64" s="24"/>
      <c r="L64" s="24"/>
      <c r="M64" s="24"/>
      <c r="N64" s="24"/>
      <c r="O64" s="24"/>
      <c r="P64" s="24"/>
      <c r="Q64" s="24"/>
      <c r="R64" s="24"/>
      <c r="S64" s="24"/>
      <c r="T64" s="24"/>
      <c r="U64" s="24"/>
      <c r="V64" s="24"/>
      <c r="W64" s="24"/>
      <c r="X64" s="24"/>
      <c r="Y64" s="24"/>
      <c r="Z64" s="24"/>
      <c r="AA64" s="24"/>
      <c r="AB64" s="24"/>
      <c r="AC64" s="24"/>
      <c r="AD64" s="24"/>
      <c r="AE64" s="24"/>
      <c r="AF64" s="24"/>
      <c r="AG64" s="24"/>
      <c r="AH64" s="24"/>
    </row>
    <row r="65" spans="3:34" s="22" customFormat="1" x14ac:dyDescent="0.2">
      <c r="C65" s="24"/>
      <c r="D65" s="24"/>
      <c r="E65" s="24"/>
      <c r="F65" s="24"/>
      <c r="G65" s="24"/>
      <c r="H65" s="24"/>
      <c r="I65" s="24"/>
      <c r="J65" s="24"/>
      <c r="K65" s="24"/>
      <c r="L65" s="24"/>
      <c r="M65" s="24"/>
      <c r="N65" s="24"/>
      <c r="O65" s="24"/>
      <c r="P65" s="24"/>
      <c r="Q65" s="24"/>
      <c r="R65" s="24"/>
      <c r="S65" s="24"/>
      <c r="T65" s="24"/>
      <c r="U65" s="24"/>
      <c r="V65" s="24"/>
      <c r="W65" s="24"/>
      <c r="X65" s="24"/>
      <c r="Y65" s="24"/>
      <c r="Z65" s="24"/>
      <c r="AA65" s="24"/>
      <c r="AB65" s="24"/>
      <c r="AC65" s="24"/>
      <c r="AD65" s="24"/>
      <c r="AE65" s="24"/>
      <c r="AF65" s="24"/>
      <c r="AG65" s="24"/>
      <c r="AH65" s="24"/>
    </row>
    <row r="66" spans="3:34" s="22" customFormat="1" x14ac:dyDescent="0.2">
      <c r="C66" s="24"/>
      <c r="D66" s="24"/>
      <c r="E66" s="24"/>
      <c r="F66" s="24"/>
      <c r="G66" s="24"/>
      <c r="H66" s="24"/>
      <c r="I66" s="24"/>
      <c r="J66" s="24"/>
      <c r="K66" s="24"/>
      <c r="L66" s="24"/>
      <c r="M66" s="24"/>
      <c r="N66" s="24"/>
      <c r="O66" s="24"/>
      <c r="P66" s="24"/>
      <c r="Q66" s="24"/>
      <c r="R66" s="24"/>
      <c r="S66" s="24"/>
      <c r="T66" s="24"/>
      <c r="U66" s="24"/>
      <c r="V66" s="24"/>
      <c r="W66" s="24"/>
      <c r="X66" s="24"/>
      <c r="Y66" s="24"/>
      <c r="Z66" s="24"/>
      <c r="AA66" s="24"/>
      <c r="AB66" s="24"/>
      <c r="AC66" s="24"/>
      <c r="AD66" s="24"/>
      <c r="AE66" s="24"/>
      <c r="AF66" s="24"/>
    </row>
    <row r="67" spans="3:34" s="22" customFormat="1" x14ac:dyDescent="0.2">
      <c r="C67" s="24"/>
      <c r="D67" s="24"/>
      <c r="E67" s="24"/>
      <c r="F67" s="24"/>
      <c r="G67" s="24"/>
      <c r="H67" s="24"/>
      <c r="I67" s="24"/>
      <c r="J67" s="24"/>
      <c r="K67" s="24"/>
      <c r="L67" s="24"/>
      <c r="M67" s="24"/>
      <c r="N67" s="24"/>
      <c r="O67" s="24"/>
      <c r="P67" s="24"/>
      <c r="Q67" s="24"/>
      <c r="R67" s="24"/>
      <c r="S67" s="24"/>
      <c r="T67" s="24"/>
      <c r="U67" s="24"/>
      <c r="V67" s="24"/>
      <c r="W67" s="24"/>
      <c r="X67" s="24"/>
      <c r="Y67" s="24"/>
      <c r="Z67" s="24"/>
      <c r="AA67" s="24"/>
      <c r="AB67" s="24"/>
      <c r="AC67" s="24"/>
      <c r="AD67" s="24"/>
      <c r="AE67" s="24"/>
      <c r="AF67" s="24"/>
    </row>
    <row r="68" spans="3:34" s="22" customFormat="1" x14ac:dyDescent="0.2">
      <c r="C68" s="24"/>
      <c r="D68" s="24"/>
      <c r="E68" s="24"/>
      <c r="F68" s="24"/>
      <c r="G68" s="24"/>
      <c r="H68" s="24"/>
      <c r="I68" s="24"/>
      <c r="J68" s="24"/>
      <c r="K68" s="24"/>
      <c r="L68" s="24"/>
      <c r="M68" s="24"/>
      <c r="N68" s="24"/>
      <c r="O68" s="24"/>
      <c r="P68" s="24"/>
      <c r="Q68" s="24"/>
      <c r="R68" s="24"/>
      <c r="S68" s="24"/>
      <c r="T68" s="24"/>
      <c r="U68" s="24"/>
      <c r="V68" s="24"/>
      <c r="W68" s="24"/>
      <c r="X68" s="24"/>
      <c r="Y68" s="24"/>
      <c r="Z68" s="24"/>
      <c r="AA68" s="24"/>
      <c r="AB68" s="24"/>
      <c r="AC68" s="24"/>
      <c r="AD68" s="24"/>
      <c r="AE68" s="24"/>
      <c r="AF68" s="24"/>
    </row>
    <row r="69" spans="3:34" s="22" customFormat="1" x14ac:dyDescent="0.2">
      <c r="C69" s="24"/>
      <c r="D69" s="24"/>
      <c r="E69" s="24"/>
      <c r="F69" s="24"/>
      <c r="G69" s="24"/>
      <c r="H69" s="24"/>
      <c r="I69" s="24"/>
      <c r="J69" s="24"/>
      <c r="K69" s="24"/>
      <c r="L69" s="24"/>
      <c r="M69" s="24"/>
      <c r="N69" s="24"/>
      <c r="O69" s="24"/>
      <c r="P69" s="24"/>
      <c r="Q69" s="24"/>
      <c r="R69" s="24"/>
      <c r="S69" s="24"/>
      <c r="T69" s="24"/>
      <c r="U69" s="24"/>
      <c r="V69" s="24"/>
      <c r="W69" s="24"/>
      <c r="X69" s="24"/>
      <c r="Y69" s="24"/>
      <c r="Z69" s="24"/>
      <c r="AA69" s="24"/>
      <c r="AB69" s="24"/>
      <c r="AC69" s="24"/>
      <c r="AD69" s="24"/>
      <c r="AE69" s="24"/>
      <c r="AF69" s="24"/>
    </row>
    <row r="70" spans="3:34" s="22" customFormat="1" x14ac:dyDescent="0.2">
      <c r="C70" s="24"/>
      <c r="D70" s="24"/>
      <c r="E70" s="24"/>
      <c r="F70" s="24"/>
      <c r="G70" s="24"/>
      <c r="H70" s="24"/>
      <c r="I70" s="24"/>
      <c r="J70" s="24"/>
      <c r="K70" s="24"/>
      <c r="L70" s="24"/>
      <c r="M70" s="24"/>
      <c r="N70" s="24"/>
      <c r="O70" s="24"/>
      <c r="P70" s="24"/>
      <c r="Q70" s="24"/>
      <c r="R70" s="24"/>
      <c r="S70" s="24"/>
      <c r="T70" s="24"/>
      <c r="U70" s="24"/>
      <c r="V70" s="24"/>
      <c r="W70" s="24"/>
      <c r="X70" s="24"/>
      <c r="Y70" s="24"/>
      <c r="Z70" s="24"/>
      <c r="AA70" s="24"/>
      <c r="AB70" s="24"/>
      <c r="AC70" s="24"/>
      <c r="AD70" s="24"/>
      <c r="AE70" s="24"/>
      <c r="AF70" s="24"/>
    </row>
    <row r="71" spans="3:34" s="22" customFormat="1" x14ac:dyDescent="0.2">
      <c r="C71" s="24"/>
      <c r="D71" s="24"/>
      <c r="E71" s="24"/>
      <c r="F71" s="24"/>
      <c r="G71" s="24"/>
      <c r="H71" s="24"/>
      <c r="I71" s="24"/>
      <c r="J71" s="24"/>
      <c r="K71" s="24"/>
      <c r="L71" s="24"/>
      <c r="M71" s="24"/>
      <c r="N71" s="24"/>
      <c r="O71" s="24"/>
      <c r="P71" s="24"/>
      <c r="Q71" s="24"/>
      <c r="R71" s="24"/>
      <c r="S71" s="24"/>
      <c r="T71" s="24"/>
      <c r="U71" s="24"/>
      <c r="V71" s="24"/>
      <c r="W71" s="24"/>
      <c r="X71" s="24"/>
      <c r="Y71" s="24"/>
      <c r="Z71" s="24"/>
      <c r="AA71" s="24"/>
      <c r="AB71" s="24"/>
      <c r="AC71" s="24"/>
      <c r="AD71" s="24"/>
      <c r="AE71" s="24"/>
      <c r="AF71" s="24"/>
    </row>
    <row r="72" spans="3:34" s="22" customFormat="1" x14ac:dyDescent="0.2">
      <c r="C72" s="24"/>
      <c r="D72" s="24"/>
      <c r="E72" s="24"/>
      <c r="F72" s="24"/>
      <c r="G72" s="24"/>
      <c r="H72" s="24"/>
      <c r="I72" s="24"/>
      <c r="J72" s="24"/>
      <c r="K72" s="24"/>
      <c r="L72" s="24"/>
      <c r="M72" s="24"/>
      <c r="N72" s="24"/>
      <c r="O72" s="24"/>
      <c r="P72" s="24"/>
      <c r="Q72" s="24"/>
      <c r="R72" s="24"/>
      <c r="S72" s="24"/>
      <c r="T72" s="24"/>
      <c r="U72" s="24"/>
      <c r="V72" s="24"/>
      <c r="W72" s="24"/>
      <c r="X72" s="24"/>
      <c r="Y72" s="24"/>
      <c r="Z72" s="24"/>
      <c r="AA72" s="24"/>
      <c r="AB72" s="24"/>
      <c r="AC72" s="24"/>
      <c r="AD72" s="24"/>
      <c r="AE72" s="24"/>
      <c r="AF72" s="24"/>
    </row>
    <row r="73" spans="3:34" s="22" customFormat="1" x14ac:dyDescent="0.2">
      <c r="C73" s="24"/>
      <c r="D73" s="24"/>
      <c r="E73" s="24"/>
      <c r="F73" s="24"/>
      <c r="G73" s="24"/>
      <c r="H73" s="24"/>
      <c r="I73" s="24"/>
      <c r="J73" s="24"/>
      <c r="K73" s="24"/>
      <c r="L73" s="24"/>
      <c r="M73" s="24"/>
      <c r="N73" s="24"/>
      <c r="O73" s="24"/>
      <c r="P73" s="24"/>
      <c r="Q73" s="24"/>
      <c r="R73" s="24"/>
      <c r="S73" s="24"/>
      <c r="T73" s="24"/>
      <c r="U73" s="24"/>
      <c r="V73" s="24"/>
      <c r="W73" s="24"/>
      <c r="X73" s="24"/>
      <c r="Y73" s="24"/>
      <c r="Z73" s="24"/>
      <c r="AA73" s="24"/>
      <c r="AB73" s="24"/>
      <c r="AC73" s="24"/>
      <c r="AD73" s="24"/>
      <c r="AE73" s="24"/>
      <c r="AF73" s="24"/>
    </row>
    <row r="74" spans="3:34" s="22" customFormat="1" x14ac:dyDescent="0.2">
      <c r="C74" s="24"/>
      <c r="D74" s="24"/>
      <c r="E74" s="24"/>
      <c r="F74" s="24"/>
      <c r="G74" s="24"/>
      <c r="H74" s="24"/>
      <c r="I74" s="24"/>
      <c r="J74" s="24"/>
      <c r="K74" s="24"/>
      <c r="L74" s="24"/>
      <c r="M74" s="24"/>
      <c r="N74" s="24"/>
      <c r="O74" s="24"/>
      <c r="P74" s="24"/>
      <c r="Q74" s="24"/>
      <c r="R74" s="24"/>
      <c r="S74" s="24"/>
      <c r="T74" s="24"/>
      <c r="U74" s="24"/>
      <c r="V74" s="24"/>
      <c r="W74" s="24"/>
      <c r="X74" s="24"/>
      <c r="Y74" s="24"/>
      <c r="Z74" s="24"/>
      <c r="AA74" s="24"/>
      <c r="AB74" s="24"/>
      <c r="AC74" s="24"/>
      <c r="AD74" s="24"/>
      <c r="AE74" s="24"/>
      <c r="AF74" s="24"/>
    </row>
    <row r="75" spans="3:34" s="22" customFormat="1" x14ac:dyDescent="0.2">
      <c r="C75" s="24"/>
      <c r="D75" s="24"/>
      <c r="E75" s="24"/>
      <c r="F75" s="24"/>
      <c r="G75" s="24"/>
      <c r="H75" s="24"/>
      <c r="I75" s="24"/>
      <c r="J75" s="24"/>
      <c r="K75" s="24"/>
      <c r="L75" s="24"/>
      <c r="M75" s="24"/>
      <c r="N75" s="24"/>
      <c r="O75" s="24"/>
      <c r="P75" s="24"/>
      <c r="Q75" s="24"/>
      <c r="R75" s="24"/>
      <c r="S75" s="24"/>
      <c r="T75" s="24"/>
      <c r="U75" s="24"/>
      <c r="V75" s="24"/>
      <c r="W75" s="24"/>
      <c r="X75" s="24"/>
      <c r="Y75" s="24"/>
      <c r="Z75" s="24"/>
      <c r="AA75" s="24"/>
      <c r="AB75" s="24"/>
      <c r="AC75" s="24"/>
      <c r="AD75" s="24"/>
      <c r="AE75" s="24"/>
      <c r="AF75" s="24"/>
    </row>
    <row r="76" spans="3:34" s="22" customFormat="1" x14ac:dyDescent="0.2">
      <c r="C76" s="24"/>
      <c r="D76" s="24"/>
      <c r="E76" s="24"/>
      <c r="F76" s="24"/>
      <c r="G76" s="24"/>
      <c r="H76" s="24"/>
      <c r="I76" s="24"/>
      <c r="J76" s="24"/>
      <c r="K76" s="24"/>
      <c r="L76" s="24"/>
      <c r="M76" s="24"/>
      <c r="N76" s="24"/>
      <c r="O76" s="24"/>
      <c r="P76" s="24"/>
      <c r="Q76" s="24"/>
      <c r="R76" s="24"/>
      <c r="S76" s="24"/>
      <c r="T76" s="24"/>
      <c r="U76" s="24"/>
      <c r="V76" s="24"/>
      <c r="W76" s="24"/>
      <c r="X76" s="24"/>
      <c r="Y76" s="24"/>
      <c r="Z76" s="24"/>
      <c r="AA76" s="24"/>
      <c r="AB76" s="24"/>
      <c r="AC76" s="24"/>
      <c r="AD76" s="24"/>
      <c r="AE76" s="24"/>
      <c r="AF76" s="24"/>
    </row>
    <row r="77" spans="3:34" s="22" customFormat="1" x14ac:dyDescent="0.2">
      <c r="C77" s="24"/>
      <c r="D77" s="24"/>
      <c r="E77" s="24"/>
      <c r="F77" s="24"/>
      <c r="G77" s="24"/>
      <c r="H77" s="24"/>
      <c r="I77" s="24"/>
      <c r="J77" s="24"/>
      <c r="K77" s="24"/>
      <c r="L77" s="24"/>
      <c r="M77" s="24"/>
      <c r="N77" s="24"/>
      <c r="O77" s="24"/>
      <c r="P77" s="24"/>
      <c r="Q77" s="24"/>
      <c r="R77" s="24"/>
      <c r="S77" s="24"/>
      <c r="T77" s="24"/>
      <c r="U77" s="24"/>
      <c r="V77" s="24"/>
      <c r="W77" s="24"/>
      <c r="X77" s="24"/>
      <c r="Y77" s="24"/>
      <c r="Z77" s="24"/>
      <c r="AA77" s="24"/>
      <c r="AB77" s="24"/>
      <c r="AC77" s="24"/>
      <c r="AD77" s="24"/>
      <c r="AE77" s="24"/>
      <c r="AF77" s="24"/>
    </row>
    <row r="78" spans="3:34" s="22" customFormat="1" x14ac:dyDescent="0.2">
      <c r="C78" s="24"/>
      <c r="D78" s="24"/>
      <c r="E78" s="24"/>
      <c r="F78" s="24"/>
      <c r="G78" s="24"/>
      <c r="H78" s="24"/>
      <c r="I78" s="24"/>
      <c r="J78" s="24"/>
      <c r="K78" s="24"/>
      <c r="L78" s="24"/>
      <c r="M78" s="24"/>
      <c r="N78" s="24"/>
      <c r="O78" s="24"/>
      <c r="P78" s="24"/>
      <c r="Q78" s="24"/>
      <c r="R78" s="24"/>
      <c r="S78" s="24"/>
      <c r="T78" s="24"/>
      <c r="U78" s="24"/>
      <c r="V78" s="24"/>
      <c r="W78" s="24"/>
      <c r="X78" s="24"/>
      <c r="Y78" s="24"/>
      <c r="Z78" s="24"/>
      <c r="AA78" s="24"/>
      <c r="AB78" s="24"/>
      <c r="AC78" s="24"/>
      <c r="AD78" s="24"/>
      <c r="AE78" s="24"/>
      <c r="AF78" s="24"/>
    </row>
    <row r="79" spans="3:34" s="22" customFormat="1" x14ac:dyDescent="0.2">
      <c r="C79" s="24"/>
      <c r="D79" s="24"/>
      <c r="E79" s="24"/>
      <c r="F79" s="24"/>
      <c r="G79" s="24"/>
      <c r="H79" s="24"/>
      <c r="I79" s="24"/>
      <c r="J79" s="24"/>
      <c r="K79" s="24"/>
      <c r="L79" s="24"/>
      <c r="M79" s="24"/>
      <c r="N79" s="24"/>
      <c r="O79" s="24"/>
      <c r="P79" s="24"/>
      <c r="Q79" s="24"/>
      <c r="R79" s="24"/>
      <c r="S79" s="24"/>
      <c r="T79" s="24"/>
      <c r="U79" s="24"/>
      <c r="V79" s="24"/>
      <c r="W79" s="24"/>
      <c r="X79" s="24"/>
      <c r="Y79" s="24"/>
      <c r="Z79" s="24"/>
      <c r="AA79" s="24"/>
      <c r="AB79" s="24"/>
      <c r="AC79" s="24"/>
      <c r="AD79" s="24"/>
      <c r="AE79" s="24"/>
      <c r="AF79" s="24"/>
    </row>
    <row r="80" spans="3:34" s="22" customFormat="1" x14ac:dyDescent="0.2">
      <c r="C80" s="24"/>
      <c r="D80" s="24"/>
      <c r="E80" s="24"/>
      <c r="F80" s="24"/>
      <c r="G80" s="24"/>
      <c r="H80" s="24"/>
      <c r="I80" s="24"/>
      <c r="J80" s="24"/>
      <c r="K80" s="24"/>
      <c r="L80" s="24"/>
      <c r="M80" s="24"/>
      <c r="N80" s="24"/>
      <c r="O80" s="24"/>
      <c r="P80" s="24"/>
      <c r="Q80" s="24"/>
      <c r="R80" s="24"/>
      <c r="S80" s="24"/>
      <c r="T80" s="24"/>
      <c r="U80" s="24"/>
      <c r="V80" s="24"/>
      <c r="W80" s="24"/>
      <c r="X80" s="24"/>
      <c r="Y80" s="24"/>
      <c r="Z80" s="24"/>
      <c r="AA80" s="24"/>
      <c r="AB80" s="24"/>
      <c r="AC80" s="24"/>
      <c r="AD80" s="24"/>
      <c r="AE80" s="24"/>
      <c r="AF80" s="24"/>
    </row>
    <row r="81" spans="3:32" s="22" customFormat="1" x14ac:dyDescent="0.2">
      <c r="C81" s="24"/>
      <c r="D81" s="24"/>
      <c r="E81" s="24"/>
      <c r="F81" s="24"/>
      <c r="G81" s="24"/>
      <c r="H81" s="24"/>
      <c r="I81" s="24"/>
      <c r="J81" s="24"/>
      <c r="K81" s="24"/>
      <c r="L81" s="24"/>
      <c r="M81" s="24"/>
      <c r="N81" s="24"/>
      <c r="O81" s="24"/>
      <c r="P81" s="24"/>
      <c r="Q81" s="24"/>
      <c r="R81" s="24"/>
      <c r="S81" s="24"/>
      <c r="T81" s="24"/>
      <c r="U81" s="24"/>
      <c r="V81" s="24"/>
      <c r="W81" s="24"/>
      <c r="X81" s="24"/>
      <c r="Y81" s="24"/>
      <c r="Z81" s="24"/>
      <c r="AA81" s="24"/>
      <c r="AB81" s="24"/>
      <c r="AC81" s="24"/>
      <c r="AD81" s="24"/>
      <c r="AE81" s="24"/>
      <c r="AF81" s="24"/>
    </row>
    <row r="82" spans="3:32" s="22" customFormat="1" x14ac:dyDescent="0.2">
      <c r="C82" s="24"/>
      <c r="D82" s="24"/>
      <c r="E82" s="24"/>
      <c r="F82" s="24"/>
      <c r="G82" s="24"/>
      <c r="H82" s="24"/>
      <c r="I82" s="24"/>
      <c r="J82" s="24"/>
      <c r="K82" s="24"/>
      <c r="L82" s="24"/>
      <c r="M82" s="24"/>
      <c r="N82" s="24"/>
      <c r="O82" s="24"/>
      <c r="P82" s="24"/>
      <c r="Q82" s="24"/>
      <c r="R82" s="24"/>
      <c r="S82" s="24"/>
      <c r="T82" s="24"/>
      <c r="U82" s="24"/>
      <c r="V82" s="24"/>
      <c r="W82" s="24"/>
      <c r="X82" s="24"/>
      <c r="Y82" s="24"/>
      <c r="Z82" s="24"/>
      <c r="AA82" s="24"/>
      <c r="AB82" s="24"/>
      <c r="AC82" s="24"/>
      <c r="AD82" s="24"/>
      <c r="AE82" s="24"/>
      <c r="AF82" s="24"/>
    </row>
    <row r="83" spans="3:32" s="22" customFormat="1" x14ac:dyDescent="0.2">
      <c r="C83" s="24"/>
      <c r="D83" s="24"/>
      <c r="E83" s="24"/>
      <c r="F83" s="24"/>
      <c r="G83" s="24"/>
      <c r="H83" s="24"/>
      <c r="I83" s="24"/>
      <c r="J83" s="24"/>
      <c r="K83" s="24"/>
      <c r="L83" s="24"/>
      <c r="M83" s="24"/>
      <c r="N83" s="24"/>
      <c r="O83" s="24"/>
      <c r="P83" s="24"/>
      <c r="Q83" s="24"/>
      <c r="R83" s="24"/>
      <c r="S83" s="24"/>
      <c r="T83" s="24"/>
      <c r="U83" s="24"/>
      <c r="V83" s="24"/>
      <c r="W83" s="24"/>
      <c r="X83" s="24"/>
      <c r="Y83" s="24"/>
      <c r="Z83" s="24"/>
      <c r="AA83" s="24"/>
      <c r="AB83" s="24"/>
      <c r="AC83" s="24"/>
      <c r="AD83" s="24"/>
      <c r="AE83" s="24"/>
      <c r="AF83" s="24"/>
    </row>
    <row r="84" spans="3:32" s="22" customFormat="1" x14ac:dyDescent="0.2">
      <c r="C84" s="24"/>
      <c r="D84" s="24"/>
      <c r="E84" s="24"/>
      <c r="F84" s="24"/>
      <c r="G84" s="24"/>
      <c r="H84" s="24"/>
      <c r="I84" s="24"/>
      <c r="J84" s="24"/>
      <c r="K84" s="24"/>
      <c r="L84" s="24"/>
      <c r="M84" s="24"/>
      <c r="N84" s="24"/>
      <c r="O84" s="24"/>
      <c r="P84" s="24"/>
      <c r="Q84" s="24"/>
      <c r="R84" s="24"/>
      <c r="S84" s="24"/>
      <c r="T84" s="24"/>
      <c r="U84" s="24"/>
      <c r="V84" s="24"/>
      <c r="W84" s="24"/>
      <c r="X84" s="24"/>
      <c r="Y84" s="24"/>
      <c r="Z84" s="24"/>
      <c r="AA84" s="24"/>
      <c r="AB84" s="24"/>
      <c r="AC84" s="24"/>
      <c r="AD84" s="24"/>
      <c r="AE84" s="24"/>
      <c r="AF84" s="24"/>
    </row>
    <row r="85" spans="3:32" s="22" customFormat="1" x14ac:dyDescent="0.2">
      <c r="C85" s="24"/>
      <c r="D85" s="24"/>
      <c r="E85" s="24"/>
      <c r="F85" s="24"/>
      <c r="G85" s="24"/>
      <c r="H85" s="24"/>
      <c r="I85" s="24"/>
      <c r="J85" s="24"/>
      <c r="K85" s="24"/>
      <c r="L85" s="24"/>
      <c r="M85" s="24"/>
      <c r="N85" s="24"/>
      <c r="O85" s="24"/>
      <c r="P85" s="24"/>
      <c r="Q85" s="24"/>
      <c r="R85" s="24"/>
      <c r="S85" s="24"/>
      <c r="T85" s="24"/>
      <c r="U85" s="24"/>
      <c r="V85" s="24"/>
      <c r="W85" s="24"/>
      <c r="X85" s="24"/>
      <c r="Y85" s="24"/>
      <c r="Z85" s="24"/>
      <c r="AA85" s="24"/>
      <c r="AB85" s="24"/>
      <c r="AC85" s="24"/>
      <c r="AD85" s="24"/>
      <c r="AE85" s="24"/>
      <c r="AF85" s="24"/>
    </row>
    <row r="86" spans="3:32" s="22" customFormat="1" x14ac:dyDescent="0.2">
      <c r="C86" s="24"/>
      <c r="D86" s="24"/>
      <c r="E86" s="24"/>
      <c r="F86" s="24"/>
      <c r="G86" s="24"/>
      <c r="H86" s="24"/>
      <c r="I86" s="24"/>
      <c r="J86" s="24"/>
      <c r="K86" s="24"/>
      <c r="L86" s="24"/>
      <c r="M86" s="24"/>
      <c r="N86" s="24"/>
      <c r="O86" s="24"/>
      <c r="P86" s="24"/>
      <c r="Q86" s="24"/>
      <c r="R86" s="24"/>
      <c r="S86" s="24"/>
      <c r="T86" s="24"/>
      <c r="U86" s="24"/>
      <c r="V86" s="24"/>
      <c r="W86" s="24"/>
      <c r="X86" s="24"/>
      <c r="Y86" s="24"/>
      <c r="Z86" s="24"/>
      <c r="AA86" s="24"/>
      <c r="AB86" s="24"/>
      <c r="AC86" s="24"/>
      <c r="AD86" s="24"/>
      <c r="AE86" s="24"/>
      <c r="AF86" s="24"/>
    </row>
    <row r="87" spans="3:32" s="22" customFormat="1" x14ac:dyDescent="0.2">
      <c r="C87" s="24"/>
      <c r="D87" s="24"/>
      <c r="E87" s="24"/>
      <c r="F87" s="24"/>
      <c r="G87" s="24"/>
      <c r="H87" s="24"/>
      <c r="I87" s="24"/>
      <c r="J87" s="24"/>
      <c r="K87" s="24"/>
      <c r="L87" s="24"/>
      <c r="M87" s="24"/>
      <c r="N87" s="24"/>
      <c r="O87" s="24"/>
      <c r="P87" s="24"/>
      <c r="Q87" s="24"/>
      <c r="R87" s="24"/>
      <c r="S87" s="24"/>
      <c r="T87" s="24"/>
      <c r="U87" s="24"/>
      <c r="V87" s="24"/>
      <c r="W87" s="24"/>
      <c r="X87" s="24"/>
      <c r="Y87" s="24"/>
      <c r="Z87" s="24"/>
      <c r="AA87" s="24"/>
      <c r="AB87" s="24"/>
      <c r="AC87" s="24"/>
      <c r="AD87" s="24"/>
      <c r="AE87" s="24"/>
      <c r="AF87" s="24"/>
    </row>
    <row r="88" spans="3:32" s="22" customFormat="1" x14ac:dyDescent="0.2">
      <c r="C88" s="24"/>
      <c r="D88" s="24"/>
      <c r="E88" s="24"/>
      <c r="F88" s="24"/>
      <c r="G88" s="24"/>
      <c r="H88" s="24"/>
      <c r="I88" s="24"/>
      <c r="J88" s="24"/>
      <c r="K88" s="24"/>
      <c r="L88" s="24"/>
      <c r="M88" s="24"/>
      <c r="N88" s="24"/>
      <c r="O88" s="24"/>
      <c r="P88" s="24"/>
      <c r="Q88" s="24"/>
      <c r="R88" s="24"/>
      <c r="S88" s="24"/>
      <c r="T88" s="24"/>
      <c r="U88" s="24"/>
      <c r="V88" s="24"/>
      <c r="W88" s="24"/>
      <c r="X88" s="24"/>
      <c r="Y88" s="24"/>
      <c r="Z88" s="24"/>
      <c r="AA88" s="24"/>
      <c r="AB88" s="24"/>
      <c r="AC88" s="24"/>
      <c r="AD88" s="24"/>
      <c r="AE88" s="24"/>
      <c r="AF88" s="24"/>
    </row>
    <row r="89" spans="3:32" s="22" customFormat="1" x14ac:dyDescent="0.2">
      <c r="C89" s="24"/>
      <c r="D89" s="24"/>
      <c r="E89" s="24"/>
      <c r="F89" s="24"/>
      <c r="G89" s="24"/>
      <c r="H89" s="24"/>
      <c r="I89" s="24"/>
      <c r="J89" s="24"/>
      <c r="K89" s="24"/>
      <c r="L89" s="24"/>
      <c r="M89" s="24"/>
      <c r="N89" s="24"/>
      <c r="O89" s="24"/>
      <c r="P89" s="24"/>
      <c r="Q89" s="24"/>
      <c r="R89" s="24"/>
      <c r="S89" s="24"/>
      <c r="T89" s="24"/>
      <c r="U89" s="24"/>
      <c r="V89" s="24"/>
      <c r="W89" s="24"/>
      <c r="X89" s="24"/>
      <c r="Y89" s="24"/>
      <c r="Z89" s="24"/>
      <c r="AA89" s="24"/>
      <c r="AB89" s="24"/>
      <c r="AC89" s="24"/>
      <c r="AD89" s="24"/>
      <c r="AE89" s="24"/>
      <c r="AF89" s="24"/>
    </row>
    <row r="90" spans="3:32" s="22" customFormat="1" x14ac:dyDescent="0.2">
      <c r="C90" s="24"/>
      <c r="D90" s="24"/>
      <c r="E90" s="24"/>
      <c r="F90" s="24"/>
      <c r="G90" s="24"/>
      <c r="H90" s="24"/>
      <c r="I90" s="24"/>
      <c r="J90" s="24"/>
      <c r="K90" s="24"/>
      <c r="L90" s="24"/>
      <c r="M90" s="24"/>
      <c r="N90" s="24"/>
      <c r="O90" s="24"/>
      <c r="P90" s="24"/>
      <c r="Q90" s="24"/>
      <c r="R90" s="24"/>
      <c r="S90" s="24"/>
      <c r="T90" s="24"/>
      <c r="U90" s="24"/>
      <c r="V90" s="24"/>
      <c r="W90" s="24"/>
      <c r="X90" s="24"/>
      <c r="Y90" s="24"/>
      <c r="Z90" s="24"/>
      <c r="AA90" s="24"/>
      <c r="AB90" s="24"/>
      <c r="AC90" s="24"/>
      <c r="AD90" s="24"/>
      <c r="AE90" s="24"/>
      <c r="AF90" s="24"/>
    </row>
    <row r="91" spans="3:32" s="22" customFormat="1" x14ac:dyDescent="0.2">
      <c r="C91" s="24"/>
      <c r="D91" s="24"/>
      <c r="E91" s="24"/>
      <c r="F91" s="24"/>
      <c r="G91" s="24"/>
      <c r="H91" s="24"/>
      <c r="I91" s="24"/>
      <c r="J91" s="24"/>
      <c r="K91" s="24"/>
      <c r="L91" s="24"/>
      <c r="M91" s="24"/>
      <c r="N91" s="24"/>
      <c r="O91" s="24"/>
      <c r="P91" s="24"/>
      <c r="Q91" s="24"/>
      <c r="R91" s="24"/>
      <c r="S91" s="24"/>
      <c r="T91" s="24"/>
      <c r="U91" s="24"/>
      <c r="V91" s="24"/>
      <c r="W91" s="24"/>
      <c r="X91" s="24"/>
      <c r="Y91" s="24"/>
      <c r="Z91" s="24"/>
      <c r="AA91" s="24"/>
      <c r="AB91" s="24"/>
      <c r="AC91" s="24"/>
      <c r="AD91" s="24"/>
      <c r="AE91" s="24"/>
      <c r="AF91" s="24"/>
    </row>
    <row r="92" spans="3:32" s="22" customFormat="1" x14ac:dyDescent="0.2">
      <c r="C92" s="24"/>
      <c r="D92" s="24"/>
      <c r="E92" s="24"/>
      <c r="F92" s="24"/>
      <c r="G92" s="24"/>
      <c r="H92" s="24"/>
      <c r="I92" s="24"/>
      <c r="J92" s="24"/>
      <c r="K92" s="24"/>
      <c r="L92" s="24"/>
      <c r="M92" s="24"/>
      <c r="N92" s="24"/>
      <c r="O92" s="24"/>
      <c r="P92" s="24"/>
      <c r="Q92" s="24"/>
      <c r="R92" s="24"/>
      <c r="S92" s="24"/>
      <c r="T92" s="24"/>
      <c r="U92" s="24"/>
      <c r="V92" s="24"/>
      <c r="W92" s="24"/>
      <c r="X92" s="24"/>
      <c r="Y92" s="24"/>
      <c r="Z92" s="24"/>
      <c r="AA92" s="24"/>
      <c r="AB92" s="24"/>
      <c r="AC92" s="24"/>
      <c r="AD92" s="24"/>
      <c r="AE92" s="24"/>
      <c r="AF92" s="24"/>
    </row>
    <row r="93" spans="3:32" s="22" customFormat="1" x14ac:dyDescent="0.2">
      <c r="C93" s="24"/>
      <c r="D93" s="24"/>
      <c r="E93" s="24"/>
      <c r="F93" s="24"/>
      <c r="G93" s="24"/>
      <c r="H93" s="24"/>
      <c r="I93" s="24"/>
      <c r="J93" s="24"/>
      <c r="K93" s="24"/>
      <c r="L93" s="24"/>
      <c r="M93" s="24"/>
      <c r="N93" s="24"/>
      <c r="O93" s="24"/>
      <c r="P93" s="24"/>
      <c r="Q93" s="24"/>
      <c r="R93" s="24"/>
      <c r="S93" s="24"/>
      <c r="T93" s="24"/>
      <c r="U93" s="24"/>
      <c r="V93" s="24"/>
      <c r="W93" s="24"/>
      <c r="X93" s="24"/>
      <c r="Y93" s="24"/>
      <c r="Z93" s="24"/>
      <c r="AA93" s="24"/>
      <c r="AB93" s="24"/>
      <c r="AC93" s="24"/>
      <c r="AD93" s="24"/>
      <c r="AE93" s="24"/>
      <c r="AF93" s="24"/>
    </row>
    <row r="94" spans="3:32" s="22" customFormat="1" x14ac:dyDescent="0.2">
      <c r="C94" s="24"/>
      <c r="D94" s="24"/>
      <c r="E94" s="24"/>
      <c r="F94" s="24"/>
      <c r="G94" s="24"/>
      <c r="H94" s="24"/>
      <c r="I94" s="24"/>
      <c r="J94" s="24"/>
      <c r="K94" s="24"/>
      <c r="L94" s="24"/>
      <c r="M94" s="24"/>
      <c r="N94" s="24"/>
      <c r="O94" s="24"/>
      <c r="P94" s="24"/>
      <c r="Q94" s="24"/>
      <c r="R94" s="24"/>
      <c r="S94" s="24"/>
      <c r="T94" s="24"/>
      <c r="U94" s="24"/>
      <c r="V94" s="24"/>
      <c r="W94" s="24"/>
      <c r="X94" s="24"/>
      <c r="Y94" s="24"/>
      <c r="Z94" s="24"/>
      <c r="AA94" s="24"/>
      <c r="AB94" s="24"/>
      <c r="AC94" s="24"/>
      <c r="AD94" s="24"/>
      <c r="AE94" s="24"/>
      <c r="AF94" s="24"/>
    </row>
    <row r="95" spans="3:32" s="22" customFormat="1" x14ac:dyDescent="0.2">
      <c r="C95" s="24"/>
      <c r="D95" s="24"/>
      <c r="E95" s="24"/>
      <c r="F95" s="24"/>
      <c r="G95" s="24"/>
      <c r="H95" s="24"/>
      <c r="I95" s="24"/>
      <c r="J95" s="24"/>
      <c r="K95" s="24"/>
      <c r="L95" s="24"/>
      <c r="M95" s="24"/>
      <c r="N95" s="24"/>
      <c r="O95" s="24"/>
      <c r="P95" s="24"/>
      <c r="Q95" s="24"/>
      <c r="R95" s="24"/>
      <c r="S95" s="24"/>
      <c r="T95" s="24"/>
      <c r="U95" s="24"/>
      <c r="V95" s="24"/>
      <c r="W95" s="24"/>
      <c r="X95" s="24"/>
      <c r="Y95" s="24"/>
      <c r="Z95" s="24"/>
      <c r="AA95" s="24"/>
      <c r="AB95" s="24"/>
      <c r="AC95" s="24"/>
      <c r="AD95" s="24"/>
      <c r="AE95" s="24"/>
      <c r="AF95" s="24"/>
    </row>
    <row r="96" spans="3:32" s="22" customFormat="1" x14ac:dyDescent="0.2">
      <c r="C96" s="24"/>
      <c r="D96" s="24"/>
      <c r="E96" s="24"/>
      <c r="F96" s="24"/>
      <c r="G96" s="24"/>
      <c r="H96" s="24"/>
      <c r="I96" s="24"/>
      <c r="J96" s="24"/>
      <c r="K96" s="24"/>
      <c r="L96" s="24"/>
      <c r="M96" s="24"/>
      <c r="N96" s="24"/>
      <c r="O96" s="24"/>
      <c r="P96" s="24"/>
      <c r="Q96" s="24"/>
      <c r="R96" s="24"/>
      <c r="S96" s="24"/>
      <c r="T96" s="24"/>
      <c r="U96" s="24"/>
      <c r="V96" s="24"/>
      <c r="W96" s="24"/>
      <c r="X96" s="24"/>
      <c r="Y96" s="24"/>
      <c r="Z96" s="24"/>
      <c r="AA96" s="24"/>
      <c r="AB96" s="24"/>
      <c r="AC96" s="24"/>
      <c r="AD96" s="24"/>
      <c r="AE96" s="24"/>
      <c r="AF96" s="24"/>
    </row>
    <row r="97" spans="3:32" s="22" customFormat="1" x14ac:dyDescent="0.2">
      <c r="C97" s="24"/>
      <c r="D97" s="24"/>
      <c r="E97" s="24"/>
      <c r="F97" s="24"/>
      <c r="G97" s="24"/>
      <c r="H97" s="24"/>
      <c r="I97" s="24"/>
      <c r="J97" s="24"/>
      <c r="K97" s="24"/>
      <c r="L97" s="24"/>
      <c r="M97" s="24"/>
      <c r="N97" s="24"/>
      <c r="O97" s="24"/>
      <c r="P97" s="24"/>
      <c r="Q97" s="24"/>
      <c r="R97" s="24"/>
      <c r="S97" s="24"/>
      <c r="T97" s="24"/>
      <c r="U97" s="24"/>
      <c r="V97" s="24"/>
      <c r="W97" s="24"/>
      <c r="X97" s="24"/>
      <c r="Y97" s="24"/>
      <c r="Z97" s="24"/>
      <c r="AA97" s="24"/>
      <c r="AB97" s="24"/>
      <c r="AC97" s="24"/>
      <c r="AD97" s="24"/>
      <c r="AE97" s="24"/>
      <c r="AF97" s="24"/>
    </row>
    <row r="98" spans="3:32" s="22" customFormat="1" x14ac:dyDescent="0.2">
      <c r="C98" s="24"/>
      <c r="D98" s="24"/>
      <c r="E98" s="24"/>
      <c r="F98" s="24"/>
      <c r="G98" s="24"/>
      <c r="H98" s="24"/>
      <c r="I98" s="24"/>
      <c r="J98" s="24"/>
      <c r="K98" s="24"/>
      <c r="L98" s="24"/>
      <c r="M98" s="24"/>
      <c r="N98" s="24"/>
      <c r="O98" s="24"/>
      <c r="P98" s="24"/>
      <c r="Q98" s="24"/>
      <c r="R98" s="24"/>
      <c r="S98" s="24"/>
      <c r="T98" s="24"/>
      <c r="U98" s="24"/>
      <c r="V98" s="24"/>
      <c r="W98" s="24"/>
      <c r="X98" s="24"/>
      <c r="Y98" s="24"/>
      <c r="Z98" s="24"/>
      <c r="AA98" s="24"/>
      <c r="AB98" s="24"/>
      <c r="AC98" s="24"/>
      <c r="AD98" s="24"/>
      <c r="AE98" s="24"/>
      <c r="AF98" s="24"/>
    </row>
    <row r="99" spans="3:32" s="22" customFormat="1" x14ac:dyDescent="0.2">
      <c r="C99" s="24"/>
      <c r="D99" s="24"/>
      <c r="E99" s="24"/>
      <c r="F99" s="24"/>
      <c r="G99" s="24"/>
      <c r="H99" s="24"/>
      <c r="I99" s="24"/>
      <c r="J99" s="24"/>
      <c r="K99" s="24"/>
      <c r="L99" s="24"/>
      <c r="M99" s="24"/>
      <c r="N99" s="24"/>
      <c r="O99" s="24"/>
      <c r="P99" s="24"/>
      <c r="Q99" s="24"/>
      <c r="R99" s="24"/>
      <c r="S99" s="24"/>
      <c r="T99" s="24"/>
      <c r="U99" s="24"/>
      <c r="V99" s="24"/>
      <c r="W99" s="24"/>
      <c r="X99" s="24"/>
      <c r="Y99" s="24"/>
      <c r="Z99" s="24"/>
      <c r="AA99" s="24"/>
      <c r="AB99" s="24"/>
      <c r="AC99" s="24"/>
      <c r="AD99" s="24"/>
      <c r="AE99" s="24"/>
      <c r="AF99" s="24"/>
    </row>
    <row r="100" spans="3:32" s="22" customFormat="1" x14ac:dyDescent="0.2">
      <c r="C100" s="24"/>
      <c r="D100" s="24"/>
      <c r="E100" s="24"/>
      <c r="F100" s="24"/>
      <c r="G100" s="24"/>
      <c r="H100" s="24"/>
      <c r="I100" s="24"/>
      <c r="J100" s="24"/>
      <c r="K100" s="24"/>
      <c r="L100" s="24"/>
      <c r="M100" s="24"/>
      <c r="N100" s="24"/>
      <c r="O100" s="24"/>
      <c r="P100" s="24"/>
      <c r="Q100" s="24"/>
      <c r="R100" s="24"/>
      <c r="S100" s="24"/>
      <c r="T100" s="24"/>
      <c r="U100" s="24"/>
      <c r="V100" s="24"/>
      <c r="W100" s="24"/>
      <c r="X100" s="24"/>
      <c r="Y100" s="24"/>
      <c r="Z100" s="24"/>
      <c r="AA100" s="24"/>
      <c r="AB100" s="24"/>
      <c r="AC100" s="24"/>
      <c r="AD100" s="24"/>
      <c r="AE100" s="24"/>
      <c r="AF100" s="24"/>
    </row>
    <row r="101" spans="3:32" s="22" customFormat="1" x14ac:dyDescent="0.2">
      <c r="C101" s="24"/>
      <c r="D101" s="24"/>
      <c r="E101" s="24"/>
      <c r="F101" s="24"/>
      <c r="G101" s="24"/>
      <c r="H101" s="24"/>
      <c r="I101" s="24"/>
      <c r="J101" s="24"/>
      <c r="K101" s="24"/>
      <c r="L101" s="24"/>
      <c r="M101" s="24"/>
      <c r="N101" s="24"/>
      <c r="O101" s="24"/>
      <c r="P101" s="24"/>
      <c r="Q101" s="24"/>
      <c r="R101" s="24"/>
      <c r="S101" s="24"/>
      <c r="T101" s="24"/>
      <c r="U101" s="24"/>
      <c r="V101" s="24"/>
      <c r="W101" s="24"/>
      <c r="X101" s="24"/>
      <c r="Y101" s="24"/>
      <c r="Z101" s="24"/>
      <c r="AA101" s="24"/>
      <c r="AB101" s="24"/>
      <c r="AC101" s="24"/>
      <c r="AD101" s="24"/>
      <c r="AE101" s="24"/>
      <c r="AF101" s="24"/>
    </row>
    <row r="102" spans="3:32" s="22" customFormat="1" x14ac:dyDescent="0.2">
      <c r="C102" s="24"/>
      <c r="D102" s="24"/>
      <c r="E102" s="24"/>
      <c r="F102" s="24"/>
      <c r="G102" s="24"/>
      <c r="H102" s="24"/>
      <c r="I102" s="24"/>
      <c r="J102" s="24"/>
      <c r="K102" s="24"/>
      <c r="L102" s="24"/>
      <c r="M102" s="24"/>
      <c r="N102" s="24"/>
      <c r="O102" s="24"/>
      <c r="P102" s="24"/>
      <c r="Q102" s="24"/>
      <c r="R102" s="24"/>
      <c r="S102" s="24"/>
      <c r="T102" s="24"/>
      <c r="U102" s="24"/>
      <c r="V102" s="24"/>
      <c r="W102" s="24"/>
      <c r="X102" s="24"/>
      <c r="Y102" s="24"/>
      <c r="Z102" s="24"/>
      <c r="AA102" s="24"/>
      <c r="AB102" s="24"/>
      <c r="AC102" s="24"/>
      <c r="AD102" s="24"/>
      <c r="AE102" s="24"/>
      <c r="AF102" s="24"/>
    </row>
    <row r="103" spans="3:32" s="22" customFormat="1" x14ac:dyDescent="0.2">
      <c r="C103" s="24"/>
      <c r="D103" s="24"/>
      <c r="E103" s="24"/>
      <c r="F103" s="24"/>
      <c r="G103" s="24"/>
      <c r="H103" s="24"/>
      <c r="I103" s="24"/>
      <c r="J103" s="24"/>
      <c r="K103" s="24"/>
      <c r="L103" s="24"/>
      <c r="M103" s="24"/>
      <c r="N103" s="24"/>
      <c r="O103" s="24"/>
      <c r="P103" s="24"/>
      <c r="Q103" s="24"/>
      <c r="R103" s="24"/>
      <c r="S103" s="24"/>
      <c r="T103" s="24"/>
      <c r="U103" s="24"/>
      <c r="V103" s="24"/>
      <c r="W103" s="24"/>
      <c r="X103" s="24"/>
      <c r="Y103" s="24"/>
      <c r="Z103" s="24"/>
      <c r="AA103" s="24"/>
      <c r="AB103" s="24"/>
      <c r="AC103" s="24"/>
      <c r="AD103" s="24"/>
      <c r="AE103" s="24"/>
      <c r="AF103" s="24"/>
    </row>
    <row r="104" spans="3:32" s="22" customFormat="1" x14ac:dyDescent="0.2">
      <c r="C104" s="24"/>
      <c r="D104" s="24"/>
      <c r="E104" s="24"/>
      <c r="F104" s="24"/>
      <c r="G104" s="24"/>
      <c r="H104" s="24"/>
      <c r="I104" s="24"/>
      <c r="J104" s="24"/>
      <c r="K104" s="24"/>
      <c r="L104" s="24"/>
      <c r="M104" s="24"/>
      <c r="N104" s="24"/>
      <c r="O104" s="24"/>
      <c r="P104" s="24"/>
      <c r="Q104" s="24"/>
      <c r="R104" s="24"/>
      <c r="S104" s="24"/>
      <c r="T104" s="24"/>
      <c r="U104" s="24"/>
      <c r="V104" s="24"/>
      <c r="W104" s="24"/>
      <c r="X104" s="24"/>
      <c r="Y104" s="24"/>
      <c r="Z104" s="24"/>
      <c r="AA104" s="24"/>
      <c r="AB104" s="24"/>
      <c r="AC104" s="24"/>
      <c r="AD104" s="24"/>
      <c r="AE104" s="24"/>
      <c r="AF104" s="24"/>
    </row>
    <row r="105" spans="3:32" s="22" customFormat="1" x14ac:dyDescent="0.2">
      <c r="C105" s="24"/>
      <c r="D105" s="24"/>
      <c r="E105" s="24"/>
      <c r="F105" s="24"/>
      <c r="G105" s="24"/>
      <c r="H105" s="24"/>
      <c r="I105" s="24"/>
      <c r="J105" s="24"/>
      <c r="K105" s="24"/>
      <c r="L105" s="24"/>
      <c r="M105" s="24"/>
      <c r="N105" s="24"/>
      <c r="O105" s="24"/>
      <c r="P105" s="24"/>
      <c r="Q105" s="24"/>
      <c r="R105" s="24"/>
      <c r="S105" s="24"/>
      <c r="T105" s="24"/>
      <c r="U105" s="24"/>
      <c r="V105" s="24"/>
      <c r="W105" s="24"/>
      <c r="X105" s="24"/>
      <c r="Y105" s="24"/>
      <c r="Z105" s="24"/>
      <c r="AA105" s="24"/>
      <c r="AB105" s="24"/>
      <c r="AC105" s="24"/>
      <c r="AD105" s="24"/>
      <c r="AE105" s="24"/>
      <c r="AF105" s="24"/>
    </row>
    <row r="106" spans="3:32" s="22" customFormat="1" x14ac:dyDescent="0.2">
      <c r="C106" s="24"/>
      <c r="D106" s="24"/>
      <c r="E106" s="24"/>
      <c r="F106" s="24"/>
      <c r="G106" s="24"/>
      <c r="H106" s="24"/>
      <c r="I106" s="24"/>
      <c r="J106" s="24"/>
      <c r="K106" s="24"/>
      <c r="L106" s="24"/>
      <c r="M106" s="24"/>
      <c r="N106" s="24"/>
      <c r="O106" s="24"/>
      <c r="P106" s="24"/>
      <c r="Q106" s="24"/>
      <c r="R106" s="24"/>
      <c r="S106" s="24"/>
      <c r="T106" s="24"/>
      <c r="U106" s="24"/>
      <c r="V106" s="24"/>
      <c r="W106" s="24"/>
      <c r="X106" s="24"/>
      <c r="Y106" s="24"/>
      <c r="Z106" s="24"/>
      <c r="AA106" s="24"/>
      <c r="AB106" s="24"/>
      <c r="AC106" s="24"/>
      <c r="AD106" s="24"/>
      <c r="AE106" s="24"/>
      <c r="AF106" s="24"/>
    </row>
    <row r="107" spans="3:32" s="22" customFormat="1" x14ac:dyDescent="0.2">
      <c r="C107" s="24"/>
      <c r="D107" s="24"/>
      <c r="E107" s="24"/>
      <c r="F107" s="24"/>
      <c r="G107" s="24"/>
      <c r="H107" s="24"/>
      <c r="I107" s="24"/>
      <c r="J107" s="24"/>
      <c r="K107" s="24"/>
      <c r="L107" s="24"/>
      <c r="M107" s="24"/>
      <c r="N107" s="24"/>
      <c r="O107" s="24"/>
      <c r="P107" s="24"/>
      <c r="Q107" s="24"/>
      <c r="R107" s="24"/>
      <c r="S107" s="24"/>
      <c r="T107" s="24"/>
      <c r="U107" s="24"/>
      <c r="V107" s="24"/>
      <c r="W107" s="24"/>
      <c r="X107" s="24"/>
      <c r="Y107" s="24"/>
      <c r="Z107" s="24"/>
      <c r="AA107" s="24"/>
      <c r="AB107" s="24"/>
      <c r="AC107" s="24"/>
      <c r="AD107" s="24"/>
      <c r="AE107" s="24"/>
      <c r="AF107" s="24"/>
    </row>
    <row r="108" spans="3:32" s="22" customFormat="1" x14ac:dyDescent="0.2">
      <c r="C108" s="24"/>
      <c r="D108" s="24"/>
      <c r="E108" s="24"/>
      <c r="F108" s="24"/>
      <c r="G108" s="24"/>
      <c r="H108" s="24"/>
      <c r="I108" s="24"/>
      <c r="J108" s="24"/>
      <c r="K108" s="24"/>
      <c r="L108" s="24"/>
      <c r="M108" s="24"/>
      <c r="N108" s="24"/>
      <c r="O108" s="24"/>
      <c r="P108" s="24"/>
      <c r="Q108" s="24"/>
      <c r="R108" s="24"/>
      <c r="S108" s="24"/>
      <c r="T108" s="24"/>
      <c r="U108" s="24"/>
      <c r="V108" s="24"/>
      <c r="W108" s="24"/>
      <c r="X108" s="24"/>
      <c r="Y108" s="24"/>
      <c r="Z108" s="24"/>
      <c r="AA108" s="24"/>
      <c r="AB108" s="24"/>
      <c r="AC108" s="24"/>
      <c r="AD108" s="24"/>
      <c r="AE108" s="24"/>
      <c r="AF108" s="24"/>
    </row>
    <row r="109" spans="3:32" s="22" customFormat="1" x14ac:dyDescent="0.2">
      <c r="C109" s="24"/>
      <c r="D109" s="24"/>
      <c r="E109" s="24"/>
      <c r="F109" s="24"/>
      <c r="G109" s="24"/>
      <c r="H109" s="24"/>
      <c r="I109" s="24"/>
      <c r="J109" s="24"/>
      <c r="K109" s="24"/>
      <c r="L109" s="24"/>
      <c r="M109" s="24"/>
      <c r="N109" s="24"/>
      <c r="O109" s="24"/>
      <c r="P109" s="24"/>
      <c r="Q109" s="24"/>
      <c r="R109" s="24"/>
      <c r="S109" s="24"/>
      <c r="T109" s="24"/>
      <c r="U109" s="24"/>
      <c r="V109" s="24"/>
      <c r="W109" s="24"/>
      <c r="X109" s="24"/>
      <c r="Y109" s="24"/>
      <c r="Z109" s="24"/>
      <c r="AA109" s="24"/>
      <c r="AB109" s="24"/>
      <c r="AC109" s="24"/>
      <c r="AD109" s="24"/>
      <c r="AE109" s="24"/>
      <c r="AF109" s="24"/>
    </row>
    <row r="110" spans="3:32" s="22" customFormat="1" x14ac:dyDescent="0.2">
      <c r="C110" s="24"/>
      <c r="D110" s="24"/>
      <c r="E110" s="24"/>
      <c r="F110" s="24"/>
      <c r="G110" s="24"/>
      <c r="H110" s="24"/>
      <c r="I110" s="24"/>
      <c r="J110" s="24"/>
      <c r="K110" s="24"/>
      <c r="L110" s="24"/>
      <c r="M110" s="24"/>
      <c r="N110" s="24"/>
      <c r="O110" s="24"/>
      <c r="P110" s="24"/>
      <c r="Q110" s="24"/>
      <c r="R110" s="24"/>
      <c r="S110" s="24"/>
      <c r="T110" s="24"/>
      <c r="U110" s="24"/>
      <c r="V110" s="24"/>
      <c r="W110" s="24"/>
      <c r="X110" s="24"/>
      <c r="Y110" s="24"/>
      <c r="Z110" s="24"/>
      <c r="AA110" s="24"/>
      <c r="AB110" s="24"/>
      <c r="AC110" s="24"/>
      <c r="AD110" s="24"/>
      <c r="AE110" s="24"/>
      <c r="AF110" s="24"/>
    </row>
    <row r="111" spans="3:32" s="22" customFormat="1" x14ac:dyDescent="0.2">
      <c r="C111" s="24"/>
      <c r="D111" s="24"/>
      <c r="E111" s="24"/>
      <c r="F111" s="24"/>
      <c r="G111" s="24"/>
      <c r="H111" s="24"/>
      <c r="I111" s="24"/>
      <c r="J111" s="24"/>
      <c r="K111" s="24"/>
      <c r="L111" s="24"/>
      <c r="M111" s="24"/>
      <c r="N111" s="24"/>
      <c r="O111" s="24"/>
      <c r="P111" s="24"/>
      <c r="Q111" s="24"/>
      <c r="R111" s="24"/>
      <c r="S111" s="24"/>
      <c r="T111" s="24"/>
      <c r="U111" s="24"/>
      <c r="V111" s="24"/>
      <c r="W111" s="24"/>
      <c r="X111" s="24"/>
      <c r="Y111" s="24"/>
      <c r="Z111" s="24"/>
      <c r="AA111" s="24"/>
      <c r="AB111" s="24"/>
      <c r="AC111" s="24"/>
      <c r="AD111" s="24"/>
      <c r="AE111" s="24"/>
      <c r="AF111" s="24"/>
    </row>
    <row r="112" spans="3:32" s="22" customFormat="1" x14ac:dyDescent="0.2">
      <c r="C112" s="24"/>
      <c r="D112" s="24"/>
      <c r="E112" s="24"/>
      <c r="F112" s="24"/>
      <c r="G112" s="24"/>
      <c r="H112" s="24"/>
      <c r="I112" s="24"/>
      <c r="J112" s="24"/>
      <c r="K112" s="24"/>
      <c r="L112" s="24"/>
      <c r="M112" s="24"/>
      <c r="N112" s="24"/>
      <c r="O112" s="24"/>
      <c r="P112" s="24"/>
      <c r="Q112" s="24"/>
      <c r="R112" s="24"/>
      <c r="S112" s="24"/>
      <c r="T112" s="24"/>
      <c r="U112" s="24"/>
      <c r="V112" s="24"/>
      <c r="W112" s="24"/>
      <c r="X112" s="24"/>
      <c r="Y112" s="24"/>
      <c r="Z112" s="24"/>
      <c r="AA112" s="24"/>
      <c r="AB112" s="24"/>
      <c r="AC112" s="24"/>
      <c r="AD112" s="24"/>
      <c r="AE112" s="24"/>
      <c r="AF112" s="24"/>
    </row>
    <row r="113" spans="3:32" s="22" customFormat="1" x14ac:dyDescent="0.2">
      <c r="C113" s="24"/>
      <c r="D113" s="24"/>
      <c r="E113" s="24"/>
      <c r="F113" s="24"/>
      <c r="G113" s="24"/>
      <c r="H113" s="24"/>
      <c r="I113" s="24"/>
      <c r="J113" s="24"/>
      <c r="K113" s="24"/>
      <c r="L113" s="24"/>
      <c r="M113" s="24"/>
      <c r="N113" s="24"/>
      <c r="O113" s="24"/>
      <c r="P113" s="24"/>
      <c r="Q113" s="24"/>
      <c r="R113" s="24"/>
      <c r="S113" s="24"/>
      <c r="T113" s="24"/>
      <c r="U113" s="24"/>
      <c r="V113" s="24"/>
      <c r="W113" s="24"/>
      <c r="X113" s="24"/>
      <c r="Y113" s="24"/>
      <c r="Z113" s="24"/>
      <c r="AA113" s="24"/>
      <c r="AB113" s="24"/>
      <c r="AC113" s="24"/>
      <c r="AD113" s="24"/>
      <c r="AE113" s="24"/>
      <c r="AF113" s="24"/>
    </row>
    <row r="114" spans="3:32" s="22" customFormat="1" x14ac:dyDescent="0.2">
      <c r="C114" s="24"/>
      <c r="D114" s="24"/>
      <c r="E114" s="24"/>
      <c r="F114" s="24"/>
      <c r="G114" s="24"/>
      <c r="H114" s="24"/>
      <c r="I114" s="24"/>
      <c r="J114" s="24"/>
      <c r="K114" s="24"/>
      <c r="L114" s="24"/>
      <c r="M114" s="24"/>
      <c r="N114" s="24"/>
      <c r="O114" s="24"/>
      <c r="P114" s="24"/>
      <c r="Q114" s="24"/>
      <c r="R114" s="24"/>
      <c r="S114" s="24"/>
      <c r="T114" s="24"/>
      <c r="U114" s="24"/>
      <c r="V114" s="24"/>
      <c r="W114" s="24"/>
      <c r="X114" s="24"/>
      <c r="Y114" s="24"/>
      <c r="Z114" s="24"/>
      <c r="AA114" s="24"/>
      <c r="AB114" s="24"/>
      <c r="AC114" s="24"/>
      <c r="AD114" s="24"/>
      <c r="AE114" s="24"/>
      <c r="AF114" s="24"/>
    </row>
    <row r="115" spans="3:32" s="22" customFormat="1" x14ac:dyDescent="0.2">
      <c r="C115" s="24"/>
      <c r="D115" s="24"/>
      <c r="E115" s="24"/>
      <c r="F115" s="24"/>
      <c r="G115" s="24"/>
      <c r="H115" s="24"/>
      <c r="I115" s="24"/>
      <c r="J115" s="24"/>
      <c r="K115" s="24"/>
      <c r="L115" s="24"/>
      <c r="M115" s="24"/>
      <c r="N115" s="24"/>
      <c r="O115" s="24"/>
      <c r="P115" s="24"/>
      <c r="Q115" s="24"/>
      <c r="R115" s="24"/>
      <c r="S115" s="24"/>
      <c r="T115" s="24"/>
      <c r="U115" s="24"/>
      <c r="V115" s="24"/>
      <c r="W115" s="24"/>
      <c r="X115" s="24"/>
      <c r="Y115" s="24"/>
      <c r="Z115" s="24"/>
      <c r="AA115" s="24"/>
      <c r="AB115" s="24"/>
      <c r="AC115" s="24"/>
      <c r="AD115" s="24"/>
      <c r="AE115" s="24"/>
      <c r="AF115" s="24"/>
    </row>
    <row r="116" spans="3:32" s="22" customFormat="1" x14ac:dyDescent="0.2">
      <c r="C116" s="24"/>
      <c r="D116" s="24"/>
      <c r="E116" s="24"/>
      <c r="F116" s="24"/>
      <c r="G116" s="24"/>
      <c r="H116" s="24"/>
      <c r="I116" s="24"/>
      <c r="J116" s="24"/>
      <c r="K116" s="24"/>
      <c r="L116" s="24"/>
      <c r="M116" s="24"/>
      <c r="N116" s="24"/>
      <c r="O116" s="24"/>
      <c r="P116" s="24"/>
      <c r="Q116" s="24"/>
      <c r="R116" s="24"/>
      <c r="S116" s="24"/>
      <c r="T116" s="24"/>
      <c r="U116" s="24"/>
      <c r="V116" s="24"/>
      <c r="W116" s="24"/>
      <c r="X116" s="24"/>
      <c r="Y116" s="24"/>
      <c r="Z116" s="24"/>
      <c r="AA116" s="24"/>
      <c r="AB116" s="24"/>
      <c r="AC116" s="24"/>
      <c r="AD116" s="24"/>
      <c r="AE116" s="24"/>
      <c r="AF116" s="24"/>
    </row>
    <row r="117" spans="3:32" s="22" customFormat="1" x14ac:dyDescent="0.2">
      <c r="C117" s="24"/>
      <c r="D117" s="24"/>
      <c r="E117" s="24"/>
      <c r="F117" s="24"/>
      <c r="G117" s="24"/>
      <c r="H117" s="24"/>
      <c r="I117" s="24"/>
      <c r="J117" s="24"/>
      <c r="K117" s="24"/>
      <c r="L117" s="24"/>
      <c r="M117" s="24"/>
      <c r="N117" s="24"/>
      <c r="O117" s="24"/>
      <c r="P117" s="24"/>
      <c r="Q117" s="24"/>
      <c r="R117" s="24"/>
      <c r="S117" s="24"/>
      <c r="T117" s="24"/>
      <c r="U117" s="24"/>
      <c r="V117" s="24"/>
      <c r="W117" s="24"/>
      <c r="X117" s="24"/>
      <c r="Y117" s="24"/>
      <c r="Z117" s="24"/>
      <c r="AA117" s="24"/>
      <c r="AB117" s="24"/>
      <c r="AC117" s="24"/>
      <c r="AD117" s="24"/>
      <c r="AE117" s="24"/>
      <c r="AF117" s="24"/>
    </row>
    <row r="118" spans="3:32" s="22" customFormat="1" x14ac:dyDescent="0.2">
      <c r="C118" s="24"/>
      <c r="D118" s="24"/>
      <c r="E118" s="24"/>
      <c r="F118" s="24"/>
      <c r="G118" s="24"/>
      <c r="H118" s="24"/>
      <c r="I118" s="24"/>
      <c r="J118" s="24"/>
      <c r="K118" s="24"/>
      <c r="L118" s="24"/>
      <c r="M118" s="24"/>
      <c r="N118" s="24"/>
      <c r="O118" s="24"/>
      <c r="P118" s="24"/>
      <c r="Q118" s="24"/>
      <c r="R118" s="24"/>
      <c r="S118" s="24"/>
      <c r="T118" s="24"/>
      <c r="U118" s="24"/>
      <c r="V118" s="24"/>
      <c r="W118" s="24"/>
      <c r="X118" s="24"/>
      <c r="Y118" s="24"/>
      <c r="Z118" s="24"/>
      <c r="AA118" s="24"/>
      <c r="AB118" s="24"/>
      <c r="AC118" s="24"/>
      <c r="AD118" s="24"/>
      <c r="AE118" s="24"/>
      <c r="AF118" s="24"/>
    </row>
    <row r="119" spans="3:32" s="22" customFormat="1" x14ac:dyDescent="0.2">
      <c r="C119" s="24"/>
      <c r="D119" s="24"/>
      <c r="E119" s="24"/>
      <c r="F119" s="24"/>
      <c r="G119" s="24"/>
      <c r="H119" s="24"/>
      <c r="I119" s="24"/>
      <c r="J119" s="24"/>
      <c r="K119" s="24"/>
      <c r="L119" s="24"/>
      <c r="M119" s="24"/>
      <c r="N119" s="24"/>
      <c r="O119" s="24"/>
      <c r="P119" s="24"/>
      <c r="Q119" s="24"/>
      <c r="R119" s="24"/>
      <c r="S119" s="24"/>
      <c r="T119" s="24"/>
      <c r="U119" s="24"/>
      <c r="V119" s="24"/>
      <c r="W119" s="24"/>
      <c r="X119" s="24"/>
      <c r="Y119" s="24"/>
      <c r="Z119" s="24"/>
      <c r="AA119" s="24"/>
      <c r="AB119" s="24"/>
      <c r="AC119" s="24"/>
      <c r="AD119" s="24"/>
      <c r="AE119" s="24"/>
      <c r="AF119" s="24"/>
    </row>
    <row r="120" spans="3:32" s="22" customFormat="1" x14ac:dyDescent="0.2">
      <c r="C120" s="24"/>
      <c r="D120" s="24"/>
      <c r="E120" s="24"/>
      <c r="F120" s="24"/>
      <c r="G120" s="24"/>
      <c r="H120" s="24"/>
      <c r="I120" s="24"/>
      <c r="J120" s="24"/>
      <c r="K120" s="24"/>
      <c r="L120" s="24"/>
      <c r="M120" s="24"/>
      <c r="N120" s="24"/>
      <c r="O120" s="24"/>
      <c r="P120" s="24"/>
      <c r="Q120" s="24"/>
      <c r="R120" s="24"/>
      <c r="S120" s="24"/>
      <c r="T120" s="24"/>
      <c r="U120" s="24"/>
      <c r="V120" s="24"/>
      <c r="W120" s="24"/>
      <c r="X120" s="24"/>
      <c r="Y120" s="24"/>
      <c r="Z120" s="24"/>
      <c r="AA120" s="24"/>
      <c r="AB120" s="24"/>
      <c r="AC120" s="24"/>
      <c r="AD120" s="24"/>
      <c r="AE120" s="24"/>
      <c r="AF120" s="24"/>
    </row>
    <row r="121" spans="3:32" s="22" customFormat="1" x14ac:dyDescent="0.2">
      <c r="C121" s="24"/>
      <c r="D121" s="24"/>
      <c r="E121" s="24"/>
      <c r="F121" s="24"/>
      <c r="G121" s="24"/>
      <c r="H121" s="24"/>
      <c r="I121" s="24"/>
      <c r="J121" s="24"/>
      <c r="K121" s="24"/>
      <c r="L121" s="24"/>
      <c r="M121" s="24"/>
      <c r="N121" s="24"/>
      <c r="O121" s="24"/>
      <c r="P121" s="24"/>
      <c r="Q121" s="24"/>
      <c r="R121" s="24"/>
      <c r="S121" s="24"/>
      <c r="T121" s="24"/>
      <c r="U121" s="24"/>
      <c r="V121" s="24"/>
      <c r="W121" s="24"/>
      <c r="X121" s="24"/>
      <c r="Y121" s="24"/>
      <c r="Z121" s="24"/>
      <c r="AA121" s="24"/>
      <c r="AB121" s="24"/>
      <c r="AC121" s="24"/>
      <c r="AD121" s="24"/>
      <c r="AE121" s="24"/>
      <c r="AF121" s="24"/>
    </row>
    <row r="122" spans="3:32" s="22" customFormat="1" x14ac:dyDescent="0.2">
      <c r="C122" s="24"/>
      <c r="D122" s="24"/>
      <c r="E122" s="24"/>
      <c r="F122" s="24"/>
      <c r="G122" s="24"/>
      <c r="H122" s="24"/>
      <c r="I122" s="24"/>
      <c r="J122" s="24"/>
      <c r="K122" s="24"/>
      <c r="L122" s="24"/>
      <c r="M122" s="24"/>
      <c r="N122" s="24"/>
      <c r="O122" s="24"/>
      <c r="P122" s="24"/>
      <c r="Q122" s="24"/>
      <c r="R122" s="24"/>
      <c r="S122" s="24"/>
      <c r="T122" s="24"/>
      <c r="U122" s="24"/>
      <c r="V122" s="24"/>
      <c r="W122" s="24"/>
      <c r="X122" s="24"/>
      <c r="Y122" s="24"/>
      <c r="Z122" s="24"/>
      <c r="AA122" s="24"/>
      <c r="AB122" s="24"/>
      <c r="AC122" s="24"/>
      <c r="AD122" s="24"/>
      <c r="AE122" s="24"/>
      <c r="AF122" s="24"/>
    </row>
    <row r="123" spans="3:32" s="22" customFormat="1" x14ac:dyDescent="0.2">
      <c r="C123" s="24"/>
      <c r="D123" s="24"/>
      <c r="E123" s="24"/>
      <c r="F123" s="24"/>
      <c r="G123" s="24"/>
      <c r="H123" s="24"/>
      <c r="I123" s="24"/>
      <c r="J123" s="24"/>
      <c r="K123" s="24"/>
      <c r="L123" s="24"/>
      <c r="M123" s="24"/>
      <c r="N123" s="24"/>
      <c r="O123" s="24"/>
      <c r="P123" s="24"/>
      <c r="Q123" s="24"/>
      <c r="R123" s="24"/>
      <c r="S123" s="24"/>
      <c r="T123" s="24"/>
      <c r="U123" s="24"/>
      <c r="V123" s="24"/>
      <c r="W123" s="24"/>
      <c r="X123" s="24"/>
      <c r="Y123" s="24"/>
      <c r="Z123" s="24"/>
      <c r="AA123" s="24"/>
      <c r="AB123" s="24"/>
      <c r="AC123" s="24"/>
      <c r="AD123" s="24"/>
      <c r="AE123" s="24"/>
      <c r="AF123" s="24"/>
    </row>
    <row r="124" spans="3:32" s="22" customFormat="1" x14ac:dyDescent="0.2">
      <c r="C124" s="24"/>
      <c r="D124" s="24"/>
      <c r="E124" s="24"/>
      <c r="F124" s="24"/>
      <c r="G124" s="24"/>
      <c r="H124" s="24"/>
      <c r="I124" s="24"/>
      <c r="J124" s="24"/>
      <c r="K124" s="24"/>
      <c r="L124" s="24"/>
      <c r="M124" s="24"/>
      <c r="N124" s="24"/>
      <c r="O124" s="24"/>
      <c r="P124" s="24"/>
      <c r="Q124" s="24"/>
      <c r="R124" s="24"/>
      <c r="S124" s="24"/>
      <c r="T124" s="24"/>
      <c r="U124" s="24"/>
      <c r="V124" s="24"/>
      <c r="W124" s="24"/>
      <c r="X124" s="24"/>
      <c r="Y124" s="24"/>
      <c r="Z124" s="24"/>
      <c r="AA124" s="24"/>
      <c r="AB124" s="24"/>
      <c r="AC124" s="24"/>
      <c r="AD124" s="24"/>
      <c r="AE124" s="24"/>
      <c r="AF124" s="24"/>
    </row>
    <row r="125" spans="3:32" s="22" customFormat="1" x14ac:dyDescent="0.2">
      <c r="C125" s="24"/>
      <c r="D125" s="24"/>
      <c r="E125" s="24"/>
      <c r="F125" s="24"/>
      <c r="G125" s="24"/>
      <c r="H125" s="24"/>
      <c r="I125" s="24"/>
      <c r="J125" s="24"/>
      <c r="K125" s="24"/>
      <c r="L125" s="24"/>
      <c r="M125" s="24"/>
      <c r="N125" s="24"/>
      <c r="O125" s="24"/>
      <c r="P125" s="24"/>
      <c r="Q125" s="24"/>
      <c r="R125" s="24"/>
      <c r="S125" s="24"/>
      <c r="T125" s="24"/>
      <c r="U125" s="24"/>
      <c r="V125" s="24"/>
      <c r="W125" s="24"/>
      <c r="X125" s="24"/>
      <c r="Y125" s="24"/>
      <c r="Z125" s="24"/>
      <c r="AA125" s="24"/>
      <c r="AB125" s="24"/>
      <c r="AC125" s="24"/>
      <c r="AD125" s="24"/>
      <c r="AE125" s="24"/>
      <c r="AF125" s="24"/>
    </row>
    <row r="126" spans="3:32" s="22" customFormat="1" x14ac:dyDescent="0.2">
      <c r="C126" s="24"/>
      <c r="D126" s="24"/>
      <c r="E126" s="24"/>
      <c r="F126" s="24"/>
      <c r="G126" s="24"/>
      <c r="H126" s="24"/>
      <c r="I126" s="24"/>
      <c r="J126" s="24"/>
      <c r="K126" s="24"/>
      <c r="L126" s="24"/>
      <c r="M126" s="24"/>
      <c r="N126" s="24"/>
      <c r="O126" s="24"/>
      <c r="P126" s="24"/>
      <c r="Q126" s="24"/>
      <c r="R126" s="24"/>
      <c r="S126" s="24"/>
      <c r="T126" s="24"/>
      <c r="U126" s="24"/>
      <c r="V126" s="24"/>
      <c r="W126" s="24"/>
      <c r="X126" s="24"/>
      <c r="Y126" s="24"/>
      <c r="Z126" s="24"/>
      <c r="AA126" s="24"/>
      <c r="AB126" s="24"/>
      <c r="AC126" s="24"/>
      <c r="AD126" s="24"/>
      <c r="AE126" s="24"/>
      <c r="AF126" s="24"/>
    </row>
    <row r="127" spans="3:32" s="22" customFormat="1" x14ac:dyDescent="0.2">
      <c r="C127" s="24"/>
      <c r="D127" s="24"/>
      <c r="E127" s="24"/>
      <c r="F127" s="24"/>
      <c r="G127" s="24"/>
      <c r="H127" s="24"/>
      <c r="I127" s="24"/>
      <c r="J127" s="24"/>
      <c r="K127" s="24"/>
      <c r="L127" s="24"/>
      <c r="M127" s="24"/>
      <c r="N127" s="24"/>
      <c r="O127" s="24"/>
      <c r="P127" s="24"/>
      <c r="Q127" s="24"/>
      <c r="R127" s="24"/>
      <c r="S127" s="24"/>
      <c r="T127" s="24"/>
      <c r="U127" s="24"/>
      <c r="V127" s="24"/>
      <c r="W127" s="24"/>
      <c r="X127" s="24"/>
      <c r="Y127" s="24"/>
      <c r="Z127" s="24"/>
      <c r="AA127" s="24"/>
      <c r="AB127" s="24"/>
      <c r="AC127" s="24"/>
      <c r="AD127" s="24"/>
      <c r="AE127" s="24"/>
      <c r="AF127" s="24"/>
    </row>
    <row r="128" spans="3:32" s="22" customFormat="1" x14ac:dyDescent="0.2">
      <c r="C128" s="24"/>
      <c r="D128" s="24"/>
      <c r="E128" s="24"/>
      <c r="F128" s="24"/>
      <c r="G128" s="24"/>
      <c r="H128" s="24"/>
      <c r="I128" s="24"/>
      <c r="J128" s="24"/>
      <c r="K128" s="24"/>
      <c r="L128" s="24"/>
      <c r="M128" s="24"/>
      <c r="N128" s="24"/>
      <c r="O128" s="24"/>
      <c r="P128" s="24"/>
      <c r="Q128" s="24"/>
      <c r="R128" s="24"/>
      <c r="S128" s="24"/>
      <c r="T128" s="24"/>
      <c r="U128" s="24"/>
      <c r="V128" s="24"/>
      <c r="W128" s="24"/>
      <c r="X128" s="24"/>
      <c r="Y128" s="24"/>
      <c r="Z128" s="24"/>
      <c r="AA128" s="24"/>
      <c r="AB128" s="24"/>
      <c r="AC128" s="24"/>
      <c r="AD128" s="24"/>
      <c r="AE128" s="24"/>
      <c r="AF128" s="24"/>
    </row>
    <row r="129" spans="3:32" s="22" customFormat="1" x14ac:dyDescent="0.2">
      <c r="C129" s="24"/>
      <c r="D129" s="24"/>
      <c r="E129" s="24"/>
      <c r="F129" s="24"/>
      <c r="G129" s="24"/>
      <c r="H129" s="24"/>
      <c r="I129" s="24"/>
      <c r="J129" s="24"/>
      <c r="K129" s="24"/>
      <c r="L129" s="24"/>
      <c r="M129" s="24"/>
      <c r="N129" s="24"/>
      <c r="O129" s="24"/>
      <c r="P129" s="24"/>
      <c r="Q129" s="24"/>
      <c r="R129" s="24"/>
      <c r="S129" s="24"/>
      <c r="T129" s="24"/>
      <c r="U129" s="24"/>
      <c r="V129" s="24"/>
      <c r="W129" s="24"/>
      <c r="X129" s="24"/>
      <c r="Y129" s="24"/>
      <c r="Z129" s="24"/>
      <c r="AA129" s="24"/>
      <c r="AB129" s="24"/>
      <c r="AC129" s="24"/>
      <c r="AD129" s="24"/>
      <c r="AE129" s="24"/>
      <c r="AF129" s="24"/>
    </row>
    <row r="130" spans="3:32" s="22" customFormat="1" x14ac:dyDescent="0.2">
      <c r="C130" s="24"/>
      <c r="D130" s="24"/>
      <c r="E130" s="24"/>
      <c r="F130" s="24"/>
      <c r="G130" s="24"/>
      <c r="H130" s="24"/>
      <c r="I130" s="24"/>
      <c r="J130" s="24"/>
      <c r="K130" s="24"/>
      <c r="L130" s="24"/>
      <c r="M130" s="24"/>
      <c r="N130" s="24"/>
      <c r="O130" s="24"/>
      <c r="P130" s="24"/>
      <c r="Q130" s="24"/>
      <c r="R130" s="24"/>
      <c r="S130" s="24"/>
      <c r="T130" s="24"/>
      <c r="U130" s="24"/>
      <c r="V130" s="24"/>
      <c r="W130" s="24"/>
      <c r="X130" s="24"/>
      <c r="Y130" s="24"/>
      <c r="Z130" s="24"/>
      <c r="AA130" s="24"/>
      <c r="AB130" s="24"/>
      <c r="AC130" s="24"/>
      <c r="AD130" s="24"/>
      <c r="AE130" s="24"/>
      <c r="AF130" s="24"/>
    </row>
    <row r="131" spans="3:32" s="22" customFormat="1" x14ac:dyDescent="0.2">
      <c r="C131" s="24"/>
      <c r="D131" s="24"/>
      <c r="E131" s="24"/>
      <c r="F131" s="24"/>
      <c r="G131" s="24"/>
      <c r="H131" s="24"/>
      <c r="I131" s="24"/>
      <c r="J131" s="24"/>
      <c r="K131" s="24"/>
      <c r="L131" s="24"/>
      <c r="M131" s="24"/>
      <c r="N131" s="24"/>
      <c r="O131" s="24"/>
      <c r="P131" s="24"/>
      <c r="Q131" s="24"/>
      <c r="R131" s="24"/>
      <c r="S131" s="24"/>
      <c r="T131" s="24"/>
      <c r="U131" s="24"/>
      <c r="V131" s="24"/>
      <c r="W131" s="24"/>
      <c r="X131" s="24"/>
      <c r="Y131" s="24"/>
      <c r="Z131" s="24"/>
      <c r="AA131" s="24"/>
      <c r="AB131" s="24"/>
      <c r="AC131" s="24"/>
      <c r="AD131" s="24"/>
      <c r="AE131" s="24"/>
      <c r="AF131" s="24"/>
    </row>
    <row r="132" spans="3:32" s="22" customFormat="1" x14ac:dyDescent="0.2">
      <c r="C132" s="24"/>
      <c r="D132" s="24"/>
      <c r="E132" s="24"/>
      <c r="F132" s="24"/>
      <c r="G132" s="24"/>
      <c r="H132" s="24"/>
      <c r="I132" s="24"/>
      <c r="J132" s="24"/>
      <c r="K132" s="24"/>
      <c r="L132" s="24"/>
      <c r="M132" s="24"/>
      <c r="N132" s="24"/>
      <c r="O132" s="24"/>
      <c r="P132" s="24"/>
      <c r="Q132" s="24"/>
      <c r="R132" s="24"/>
      <c r="S132" s="24"/>
      <c r="T132" s="24"/>
      <c r="U132" s="24"/>
      <c r="V132" s="24"/>
      <c r="W132" s="24"/>
      <c r="X132" s="24"/>
      <c r="Y132" s="24"/>
      <c r="Z132" s="24"/>
      <c r="AA132" s="24"/>
      <c r="AB132" s="24"/>
      <c r="AC132" s="24"/>
      <c r="AD132" s="24"/>
      <c r="AE132" s="24"/>
      <c r="AF132" s="24"/>
    </row>
    <row r="133" spans="3:32" s="22" customFormat="1" x14ac:dyDescent="0.2">
      <c r="C133" s="24"/>
      <c r="D133" s="24"/>
      <c r="E133" s="24"/>
      <c r="F133" s="24"/>
      <c r="G133" s="24"/>
      <c r="H133" s="24"/>
      <c r="I133" s="24"/>
      <c r="J133" s="24"/>
      <c r="K133" s="24"/>
      <c r="L133" s="24"/>
      <c r="M133" s="24"/>
      <c r="N133" s="24"/>
      <c r="O133" s="24"/>
      <c r="P133" s="24"/>
      <c r="Q133" s="24"/>
      <c r="R133" s="24"/>
      <c r="S133" s="24"/>
      <c r="T133" s="24"/>
      <c r="U133" s="24"/>
      <c r="V133" s="24"/>
      <c r="W133" s="24"/>
      <c r="X133" s="24"/>
      <c r="Y133" s="24"/>
      <c r="Z133" s="24"/>
      <c r="AA133" s="24"/>
      <c r="AB133" s="24"/>
      <c r="AC133" s="24"/>
      <c r="AD133" s="24"/>
      <c r="AE133" s="24"/>
      <c r="AF133" s="24"/>
    </row>
    <row r="134" spans="3:32" s="22" customFormat="1" x14ac:dyDescent="0.2">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row>
    <row r="135" spans="3:32" s="22" customFormat="1" x14ac:dyDescent="0.2">
      <c r="C135" s="24"/>
      <c r="D135" s="24"/>
      <c r="E135" s="24"/>
      <c r="F135" s="24"/>
      <c r="G135" s="24"/>
      <c r="H135" s="24"/>
      <c r="I135" s="24"/>
      <c r="J135" s="24"/>
      <c r="K135" s="24"/>
      <c r="L135" s="24"/>
      <c r="M135" s="24"/>
      <c r="N135" s="24"/>
      <c r="O135" s="24"/>
      <c r="P135" s="24"/>
      <c r="Q135" s="24"/>
      <c r="R135" s="24"/>
      <c r="S135" s="24"/>
      <c r="T135" s="24"/>
      <c r="U135" s="24"/>
      <c r="V135" s="24"/>
      <c r="W135" s="24"/>
      <c r="X135" s="24"/>
      <c r="Y135" s="24"/>
      <c r="Z135" s="24"/>
      <c r="AA135" s="24"/>
      <c r="AB135" s="24"/>
      <c r="AC135" s="24"/>
      <c r="AD135" s="24"/>
      <c r="AE135" s="24"/>
      <c r="AF135" s="24"/>
    </row>
    <row r="136" spans="3:32" s="22" customFormat="1" x14ac:dyDescent="0.2">
      <c r="C136" s="24"/>
      <c r="D136" s="24"/>
      <c r="E136" s="24"/>
      <c r="F136" s="24"/>
      <c r="G136" s="24"/>
      <c r="H136" s="24"/>
      <c r="I136" s="24"/>
      <c r="J136" s="24"/>
      <c r="K136" s="24"/>
      <c r="L136" s="24"/>
      <c r="M136" s="24"/>
      <c r="N136" s="24"/>
      <c r="O136" s="24"/>
      <c r="P136" s="24"/>
      <c r="Q136" s="24"/>
      <c r="R136" s="24"/>
      <c r="S136" s="24"/>
      <c r="T136" s="24"/>
      <c r="U136" s="24"/>
      <c r="V136" s="24"/>
      <c r="W136" s="24"/>
      <c r="X136" s="24"/>
      <c r="Y136" s="24"/>
      <c r="Z136" s="24"/>
      <c r="AA136" s="24"/>
      <c r="AB136" s="24"/>
      <c r="AC136" s="24"/>
      <c r="AD136" s="24"/>
      <c r="AE136" s="24"/>
      <c r="AF136" s="24"/>
    </row>
    <row r="137" spans="3:32" s="22" customFormat="1" x14ac:dyDescent="0.2">
      <c r="C137" s="24"/>
      <c r="D137" s="24"/>
      <c r="E137" s="24"/>
      <c r="F137" s="24"/>
      <c r="G137" s="24"/>
      <c r="H137" s="24"/>
      <c r="I137" s="24"/>
      <c r="J137" s="24"/>
      <c r="K137" s="24"/>
      <c r="L137" s="24"/>
      <c r="M137" s="24"/>
      <c r="N137" s="24"/>
      <c r="O137" s="24"/>
      <c r="P137" s="24"/>
      <c r="Q137" s="24"/>
      <c r="R137" s="24"/>
      <c r="S137" s="24"/>
      <c r="T137" s="24"/>
      <c r="U137" s="24"/>
      <c r="V137" s="24"/>
      <c r="W137" s="24"/>
      <c r="X137" s="24"/>
      <c r="Y137" s="24"/>
      <c r="Z137" s="24"/>
      <c r="AA137" s="24"/>
      <c r="AB137" s="24"/>
      <c r="AC137" s="24"/>
      <c r="AD137" s="24"/>
      <c r="AE137" s="24"/>
      <c r="AF137" s="24"/>
    </row>
    <row r="138" spans="3:32" s="22" customFormat="1" x14ac:dyDescent="0.2">
      <c r="C138" s="24"/>
      <c r="D138" s="24"/>
      <c r="E138" s="24"/>
      <c r="F138" s="24"/>
      <c r="G138" s="24"/>
      <c r="H138" s="24"/>
      <c r="I138" s="24"/>
      <c r="J138" s="24"/>
      <c r="K138" s="24"/>
      <c r="L138" s="24"/>
      <c r="M138" s="24"/>
      <c r="N138" s="24"/>
      <c r="O138" s="24"/>
      <c r="P138" s="24"/>
      <c r="Q138" s="24"/>
      <c r="R138" s="24"/>
      <c r="S138" s="24"/>
      <c r="T138" s="24"/>
      <c r="U138" s="24"/>
      <c r="V138" s="24"/>
      <c r="W138" s="24"/>
      <c r="X138" s="24"/>
      <c r="Y138" s="24"/>
      <c r="Z138" s="24"/>
      <c r="AA138" s="24"/>
      <c r="AB138" s="24"/>
      <c r="AC138" s="24"/>
      <c r="AD138" s="24"/>
      <c r="AE138" s="24"/>
      <c r="AF138" s="24"/>
    </row>
    <row r="139" spans="3:32" s="22" customFormat="1" x14ac:dyDescent="0.2">
      <c r="C139" s="24"/>
      <c r="D139" s="24"/>
      <c r="E139" s="24"/>
      <c r="F139" s="24"/>
      <c r="G139" s="24"/>
      <c r="H139" s="24"/>
      <c r="I139" s="24"/>
      <c r="J139" s="24"/>
      <c r="K139" s="24"/>
      <c r="L139" s="24"/>
      <c r="M139" s="24"/>
      <c r="N139" s="24"/>
      <c r="O139" s="24"/>
      <c r="P139" s="24"/>
      <c r="Q139" s="24"/>
      <c r="R139" s="24"/>
      <c r="S139" s="24"/>
      <c r="T139" s="24"/>
      <c r="U139" s="24"/>
      <c r="V139" s="24"/>
      <c r="W139" s="24"/>
      <c r="X139" s="24"/>
      <c r="Y139" s="24"/>
      <c r="Z139" s="24"/>
      <c r="AA139" s="24"/>
      <c r="AB139" s="24"/>
      <c r="AC139" s="24"/>
      <c r="AD139" s="24"/>
      <c r="AE139" s="24"/>
      <c r="AF139" s="24"/>
    </row>
    <row r="140" spans="3:32" s="22" customFormat="1" x14ac:dyDescent="0.2">
      <c r="C140" s="24"/>
      <c r="D140" s="24"/>
      <c r="E140" s="24"/>
      <c r="F140" s="24"/>
      <c r="G140" s="24"/>
      <c r="H140" s="24"/>
      <c r="I140" s="24"/>
      <c r="J140" s="24"/>
      <c r="K140" s="24"/>
      <c r="L140" s="24"/>
      <c r="M140" s="24"/>
      <c r="N140" s="24"/>
      <c r="O140" s="24"/>
      <c r="P140" s="24"/>
      <c r="Q140" s="24"/>
      <c r="R140" s="24"/>
      <c r="S140" s="24"/>
      <c r="T140" s="24"/>
      <c r="U140" s="24"/>
      <c r="V140" s="24"/>
      <c r="W140" s="24"/>
      <c r="X140" s="24"/>
      <c r="Y140" s="24"/>
      <c r="Z140" s="24"/>
      <c r="AA140" s="24"/>
      <c r="AB140" s="24"/>
      <c r="AC140" s="24"/>
      <c r="AD140" s="24"/>
      <c r="AE140" s="24"/>
      <c r="AF140" s="24"/>
    </row>
    <row r="141" spans="3:32" s="22" customFormat="1" x14ac:dyDescent="0.2">
      <c r="C141" s="24"/>
      <c r="D141" s="24"/>
      <c r="E141" s="24"/>
      <c r="F141" s="24"/>
      <c r="G141" s="24"/>
      <c r="H141" s="24"/>
      <c r="I141" s="24"/>
      <c r="J141" s="24"/>
      <c r="K141" s="24"/>
      <c r="L141" s="24"/>
      <c r="M141" s="24"/>
      <c r="N141" s="24"/>
      <c r="O141" s="24"/>
      <c r="P141" s="24"/>
      <c r="Q141" s="24"/>
      <c r="R141" s="24"/>
      <c r="S141" s="24"/>
      <c r="T141" s="24"/>
      <c r="U141" s="24"/>
      <c r="V141" s="24"/>
      <c r="W141" s="24"/>
      <c r="X141" s="24"/>
      <c r="Y141" s="24"/>
      <c r="Z141" s="24"/>
      <c r="AA141" s="24"/>
      <c r="AB141" s="24"/>
      <c r="AC141" s="24"/>
      <c r="AD141" s="24"/>
      <c r="AE141" s="24"/>
      <c r="AF141" s="24"/>
    </row>
    <row r="142" spans="3:32" s="22" customFormat="1" x14ac:dyDescent="0.2">
      <c r="C142" s="24"/>
      <c r="D142" s="24"/>
      <c r="E142" s="24"/>
      <c r="F142" s="24"/>
      <c r="G142" s="24"/>
      <c r="H142" s="24"/>
      <c r="I142" s="24"/>
      <c r="J142" s="24"/>
      <c r="K142" s="24"/>
      <c r="L142" s="24"/>
      <c r="M142" s="24"/>
      <c r="N142" s="24"/>
      <c r="O142" s="24"/>
      <c r="P142" s="24"/>
      <c r="Q142" s="24"/>
      <c r="R142" s="24"/>
      <c r="S142" s="24"/>
      <c r="T142" s="24"/>
      <c r="U142" s="24"/>
      <c r="V142" s="24"/>
      <c r="W142" s="24"/>
      <c r="X142" s="24"/>
      <c r="Y142" s="24"/>
      <c r="Z142" s="24"/>
      <c r="AA142" s="24"/>
      <c r="AB142" s="24"/>
      <c r="AC142" s="24"/>
      <c r="AD142" s="24"/>
      <c r="AE142" s="24"/>
      <c r="AF142" s="24"/>
    </row>
    <row r="143" spans="3:32" s="22" customFormat="1" x14ac:dyDescent="0.2">
      <c r="C143" s="24"/>
      <c r="D143" s="24"/>
      <c r="E143" s="24"/>
      <c r="F143" s="24"/>
      <c r="G143" s="24"/>
      <c r="H143" s="24"/>
      <c r="I143" s="24"/>
      <c r="J143" s="24"/>
      <c r="K143" s="24"/>
      <c r="L143" s="24"/>
      <c r="M143" s="24"/>
      <c r="N143" s="24"/>
      <c r="O143" s="24"/>
      <c r="P143" s="24"/>
      <c r="Q143" s="24"/>
      <c r="R143" s="24"/>
      <c r="S143" s="24"/>
      <c r="T143" s="24"/>
      <c r="U143" s="24"/>
      <c r="V143" s="24"/>
      <c r="W143" s="24"/>
      <c r="X143" s="24"/>
      <c r="Y143" s="24"/>
      <c r="Z143" s="24"/>
      <c r="AA143" s="24"/>
      <c r="AB143" s="24"/>
      <c r="AC143" s="24"/>
      <c r="AD143" s="24"/>
      <c r="AE143" s="24"/>
      <c r="AF143" s="24"/>
    </row>
    <row r="144" spans="3:32" s="22" customFormat="1" x14ac:dyDescent="0.2">
      <c r="C144" s="24"/>
      <c r="D144" s="24"/>
      <c r="E144" s="24"/>
      <c r="F144" s="24"/>
      <c r="G144" s="24"/>
      <c r="H144" s="24"/>
      <c r="I144" s="24"/>
      <c r="J144" s="24"/>
      <c r="K144" s="24"/>
      <c r="L144" s="24"/>
      <c r="M144" s="24"/>
      <c r="N144" s="24"/>
      <c r="O144" s="24"/>
      <c r="P144" s="24"/>
      <c r="Q144" s="24"/>
      <c r="R144" s="24"/>
      <c r="S144" s="24"/>
      <c r="T144" s="24"/>
      <c r="U144" s="24"/>
      <c r="V144" s="24"/>
      <c r="W144" s="24"/>
      <c r="X144" s="24"/>
      <c r="Y144" s="24"/>
      <c r="Z144" s="24"/>
      <c r="AA144" s="24"/>
      <c r="AB144" s="24"/>
      <c r="AC144" s="24"/>
      <c r="AD144" s="24"/>
      <c r="AE144" s="24"/>
      <c r="AF144" s="24"/>
    </row>
    <row r="145" spans="3:32" s="22" customFormat="1" x14ac:dyDescent="0.2">
      <c r="C145" s="24"/>
      <c r="D145" s="24"/>
      <c r="E145" s="24"/>
      <c r="F145" s="24"/>
      <c r="G145" s="24"/>
      <c r="H145" s="24"/>
      <c r="I145" s="24"/>
      <c r="J145" s="24"/>
      <c r="K145" s="24"/>
      <c r="L145" s="24"/>
      <c r="M145" s="24"/>
      <c r="N145" s="24"/>
      <c r="O145" s="24"/>
      <c r="P145" s="24"/>
      <c r="Q145" s="24"/>
      <c r="R145" s="24"/>
      <c r="S145" s="24"/>
      <c r="T145" s="24"/>
      <c r="U145" s="24"/>
      <c r="V145" s="24"/>
      <c r="W145" s="24"/>
      <c r="X145" s="24"/>
      <c r="Y145" s="24"/>
      <c r="Z145" s="24"/>
      <c r="AA145" s="24"/>
      <c r="AB145" s="24"/>
      <c r="AC145" s="24"/>
      <c r="AD145" s="24"/>
      <c r="AE145" s="24"/>
      <c r="AF145" s="24"/>
    </row>
    <row r="146" spans="3:32" s="22" customFormat="1" x14ac:dyDescent="0.2">
      <c r="C146" s="24"/>
      <c r="D146" s="24"/>
      <c r="E146" s="24"/>
      <c r="F146" s="24"/>
      <c r="G146" s="24"/>
      <c r="H146" s="24"/>
      <c r="I146" s="24"/>
      <c r="J146" s="24"/>
      <c r="K146" s="24"/>
      <c r="L146" s="24"/>
      <c r="M146" s="24"/>
      <c r="N146" s="24"/>
      <c r="O146" s="24"/>
      <c r="P146" s="24"/>
      <c r="Q146" s="24"/>
      <c r="R146" s="24"/>
      <c r="S146" s="24"/>
      <c r="T146" s="24"/>
      <c r="U146" s="24"/>
      <c r="V146" s="24"/>
      <c r="W146" s="24"/>
      <c r="X146" s="24"/>
      <c r="Y146" s="24"/>
      <c r="Z146" s="24"/>
      <c r="AA146" s="24"/>
      <c r="AB146" s="24"/>
      <c r="AC146" s="24"/>
      <c r="AD146" s="24"/>
      <c r="AE146" s="24"/>
      <c r="AF146" s="24"/>
    </row>
    <row r="147" spans="3:32" s="22" customFormat="1" x14ac:dyDescent="0.2">
      <c r="C147" s="24"/>
      <c r="D147" s="24"/>
      <c r="E147" s="24"/>
      <c r="F147" s="24"/>
      <c r="G147" s="24"/>
      <c r="H147" s="24"/>
      <c r="I147" s="24"/>
      <c r="J147" s="24"/>
      <c r="K147" s="24"/>
      <c r="L147" s="24"/>
      <c r="M147" s="24"/>
      <c r="N147" s="24"/>
      <c r="O147" s="24"/>
      <c r="P147" s="24"/>
      <c r="Q147" s="24"/>
      <c r="R147" s="24"/>
      <c r="S147" s="24"/>
      <c r="T147" s="24"/>
      <c r="U147" s="24"/>
      <c r="V147" s="24"/>
      <c r="W147" s="24"/>
      <c r="X147" s="24"/>
      <c r="Y147" s="24"/>
      <c r="Z147" s="24"/>
      <c r="AA147" s="24"/>
      <c r="AB147" s="24"/>
      <c r="AC147" s="24"/>
      <c r="AD147" s="24"/>
      <c r="AE147" s="24"/>
      <c r="AF147" s="24"/>
    </row>
    <row r="148" spans="3:32" s="22" customFormat="1" x14ac:dyDescent="0.2">
      <c r="C148" s="24"/>
      <c r="D148" s="24"/>
      <c r="E148" s="24"/>
      <c r="F148" s="24"/>
      <c r="G148" s="24"/>
      <c r="H148" s="24"/>
      <c r="I148" s="24"/>
      <c r="J148" s="24"/>
      <c r="K148" s="24"/>
      <c r="L148" s="24"/>
      <c r="M148" s="24"/>
      <c r="N148" s="24"/>
      <c r="O148" s="24"/>
      <c r="P148" s="24"/>
      <c r="Q148" s="24"/>
      <c r="R148" s="24"/>
      <c r="S148" s="24"/>
      <c r="T148" s="24"/>
      <c r="U148" s="24"/>
      <c r="V148" s="24"/>
      <c r="W148" s="24"/>
      <c r="X148" s="24"/>
      <c r="Y148" s="24"/>
      <c r="Z148" s="24"/>
      <c r="AA148" s="24"/>
      <c r="AB148" s="24"/>
      <c r="AC148" s="24"/>
      <c r="AD148" s="24"/>
      <c r="AE148" s="24"/>
      <c r="AF148" s="24"/>
    </row>
    <row r="149" spans="3:32" s="22" customFormat="1" x14ac:dyDescent="0.2">
      <c r="C149" s="24"/>
      <c r="D149" s="24"/>
      <c r="E149" s="24"/>
      <c r="F149" s="24"/>
      <c r="G149" s="24"/>
      <c r="H149" s="24"/>
      <c r="I149" s="24"/>
      <c r="J149" s="24"/>
      <c r="K149" s="24"/>
      <c r="L149" s="24"/>
      <c r="M149" s="24"/>
      <c r="N149" s="24"/>
      <c r="O149" s="24"/>
      <c r="P149" s="24"/>
      <c r="Q149" s="24"/>
      <c r="R149" s="24"/>
      <c r="S149" s="24"/>
      <c r="T149" s="24"/>
      <c r="U149" s="24"/>
      <c r="V149" s="24"/>
      <c r="W149" s="24"/>
      <c r="X149" s="24"/>
      <c r="Y149" s="24"/>
      <c r="Z149" s="24"/>
      <c r="AA149" s="24"/>
      <c r="AB149" s="24"/>
      <c r="AC149" s="24"/>
      <c r="AD149" s="24"/>
      <c r="AE149" s="24"/>
      <c r="AF149" s="24"/>
    </row>
    <row r="150" spans="3:32" s="22" customFormat="1" x14ac:dyDescent="0.2">
      <c r="C150" s="24"/>
      <c r="D150" s="24"/>
      <c r="E150" s="24"/>
      <c r="F150" s="24"/>
      <c r="G150" s="24"/>
      <c r="H150" s="24"/>
      <c r="I150" s="24"/>
      <c r="J150" s="24"/>
      <c r="K150" s="24"/>
      <c r="L150" s="24"/>
      <c r="M150" s="24"/>
      <c r="N150" s="24"/>
      <c r="O150" s="24"/>
      <c r="P150" s="24"/>
      <c r="Q150" s="24"/>
      <c r="R150" s="24"/>
      <c r="S150" s="24"/>
      <c r="T150" s="24"/>
      <c r="U150" s="24"/>
      <c r="V150" s="24"/>
      <c r="W150" s="24"/>
      <c r="X150" s="24"/>
      <c r="Y150" s="24"/>
      <c r="Z150" s="24"/>
      <c r="AA150" s="24"/>
      <c r="AB150" s="24"/>
      <c r="AC150" s="24"/>
      <c r="AD150" s="24"/>
      <c r="AE150" s="24"/>
      <c r="AF150" s="24"/>
    </row>
    <row r="151" spans="3:32" s="22" customFormat="1" x14ac:dyDescent="0.2">
      <c r="C151" s="24"/>
      <c r="D151" s="24"/>
      <c r="E151" s="24"/>
      <c r="F151" s="24"/>
      <c r="G151" s="24"/>
      <c r="H151" s="24"/>
      <c r="I151" s="24"/>
      <c r="J151" s="24"/>
      <c r="K151" s="24"/>
      <c r="L151" s="24"/>
      <c r="M151" s="24"/>
      <c r="N151" s="24"/>
      <c r="O151" s="24"/>
      <c r="P151" s="24"/>
      <c r="Q151" s="24"/>
      <c r="R151" s="24"/>
      <c r="S151" s="24"/>
      <c r="T151" s="24"/>
      <c r="U151" s="24"/>
      <c r="V151" s="24"/>
      <c r="W151" s="24"/>
      <c r="X151" s="24"/>
      <c r="Y151" s="24"/>
      <c r="Z151" s="24"/>
      <c r="AA151" s="24"/>
      <c r="AB151" s="24"/>
      <c r="AC151" s="24"/>
      <c r="AD151" s="24"/>
      <c r="AE151" s="24"/>
      <c r="AF151" s="24"/>
    </row>
    <row r="152" spans="3:32" s="22" customFormat="1" x14ac:dyDescent="0.2">
      <c r="C152" s="24"/>
      <c r="D152" s="24"/>
      <c r="E152" s="24"/>
      <c r="F152" s="24"/>
      <c r="G152" s="24"/>
      <c r="H152" s="24"/>
      <c r="I152" s="24"/>
      <c r="J152" s="24"/>
      <c r="K152" s="24"/>
      <c r="L152" s="24"/>
      <c r="M152" s="24"/>
      <c r="N152" s="24"/>
      <c r="O152" s="24"/>
      <c r="P152" s="24"/>
      <c r="Q152" s="24"/>
      <c r="R152" s="24"/>
      <c r="S152" s="24"/>
      <c r="T152" s="24"/>
      <c r="U152" s="24"/>
      <c r="V152" s="24"/>
      <c r="W152" s="24"/>
      <c r="X152" s="24"/>
      <c r="Y152" s="24"/>
      <c r="Z152" s="24"/>
      <c r="AA152" s="24"/>
      <c r="AB152" s="24"/>
      <c r="AC152" s="24"/>
      <c r="AD152" s="24"/>
      <c r="AE152" s="24"/>
      <c r="AF152" s="24"/>
    </row>
    <row r="153" spans="3:32" s="22" customFormat="1" x14ac:dyDescent="0.2">
      <c r="C153" s="24"/>
      <c r="D153" s="24"/>
      <c r="E153" s="24"/>
      <c r="F153" s="24"/>
      <c r="G153" s="24"/>
      <c r="H153" s="24"/>
      <c r="I153" s="24"/>
      <c r="J153" s="24"/>
      <c r="K153" s="24"/>
      <c r="L153" s="24"/>
      <c r="M153" s="24"/>
      <c r="N153" s="24"/>
      <c r="O153" s="24"/>
      <c r="P153" s="24"/>
      <c r="Q153" s="24"/>
      <c r="R153" s="24"/>
      <c r="S153" s="24"/>
      <c r="T153" s="24"/>
      <c r="U153" s="24"/>
      <c r="V153" s="24"/>
      <c r="W153" s="24"/>
      <c r="X153" s="24"/>
      <c r="Y153" s="24"/>
      <c r="Z153" s="24"/>
      <c r="AA153" s="24"/>
      <c r="AB153" s="24"/>
      <c r="AC153" s="24"/>
      <c r="AD153" s="24"/>
      <c r="AE153" s="24"/>
      <c r="AF153" s="24"/>
    </row>
    <row r="154" spans="3:32" s="22" customFormat="1" x14ac:dyDescent="0.2">
      <c r="C154" s="24"/>
      <c r="D154" s="24"/>
      <c r="E154" s="24"/>
      <c r="F154" s="24"/>
      <c r="G154" s="24"/>
      <c r="H154" s="24"/>
      <c r="I154" s="24"/>
      <c r="J154" s="24"/>
      <c r="K154" s="24"/>
      <c r="L154" s="24"/>
      <c r="M154" s="24"/>
      <c r="N154" s="24"/>
      <c r="O154" s="24"/>
      <c r="P154" s="24"/>
      <c r="Q154" s="24"/>
      <c r="R154" s="24"/>
      <c r="S154" s="24"/>
      <c r="T154" s="24"/>
      <c r="U154" s="24"/>
      <c r="V154" s="24"/>
      <c r="W154" s="24"/>
      <c r="X154" s="24"/>
      <c r="Y154" s="24"/>
      <c r="Z154" s="24"/>
      <c r="AA154" s="24"/>
      <c r="AB154" s="24"/>
      <c r="AC154" s="24"/>
      <c r="AD154" s="24"/>
      <c r="AE154" s="24"/>
      <c r="AF154" s="24"/>
    </row>
    <row r="155" spans="3:32" s="22" customFormat="1" x14ac:dyDescent="0.2">
      <c r="C155" s="24"/>
      <c r="D155" s="24"/>
      <c r="E155" s="24"/>
      <c r="F155" s="24"/>
      <c r="G155" s="24"/>
      <c r="H155" s="24"/>
      <c r="I155" s="24"/>
      <c r="J155" s="24"/>
      <c r="K155" s="24"/>
      <c r="L155" s="24"/>
      <c r="M155" s="24"/>
      <c r="N155" s="24"/>
      <c r="O155" s="24"/>
      <c r="P155" s="24"/>
      <c r="Q155" s="24"/>
      <c r="R155" s="24"/>
      <c r="S155" s="24"/>
      <c r="T155" s="24"/>
      <c r="U155" s="24"/>
      <c r="V155" s="24"/>
      <c r="W155" s="24"/>
      <c r="X155" s="24"/>
      <c r="Y155" s="24"/>
      <c r="Z155" s="24"/>
      <c r="AA155" s="24"/>
      <c r="AB155" s="24"/>
      <c r="AC155" s="24"/>
      <c r="AD155" s="24"/>
      <c r="AE155" s="24"/>
      <c r="AF155" s="24"/>
    </row>
    <row r="156" spans="3:32" s="22" customFormat="1" x14ac:dyDescent="0.2">
      <c r="C156" s="24"/>
      <c r="D156" s="24"/>
      <c r="E156" s="24"/>
      <c r="F156" s="24"/>
      <c r="G156" s="24"/>
      <c r="H156" s="24"/>
      <c r="I156" s="24"/>
      <c r="J156" s="24"/>
      <c r="K156" s="24"/>
      <c r="L156" s="24"/>
      <c r="M156" s="24"/>
      <c r="N156" s="24"/>
      <c r="O156" s="24"/>
      <c r="P156" s="24"/>
      <c r="Q156" s="24"/>
      <c r="R156" s="24"/>
      <c r="S156" s="24"/>
      <c r="T156" s="24"/>
      <c r="U156" s="24"/>
      <c r="V156" s="24"/>
      <c r="W156" s="24"/>
      <c r="X156" s="24"/>
      <c r="Y156" s="24"/>
      <c r="Z156" s="24"/>
      <c r="AA156" s="24"/>
      <c r="AB156" s="24"/>
      <c r="AC156" s="24"/>
      <c r="AD156" s="24"/>
      <c r="AE156" s="24"/>
      <c r="AF156" s="24"/>
    </row>
    <row r="157" spans="3:32" s="22" customFormat="1" x14ac:dyDescent="0.2">
      <c r="C157" s="24"/>
      <c r="D157" s="24"/>
      <c r="E157" s="24"/>
      <c r="F157" s="24"/>
      <c r="G157" s="24"/>
      <c r="H157" s="24"/>
      <c r="I157" s="24"/>
      <c r="J157" s="24"/>
      <c r="K157" s="24"/>
      <c r="L157" s="24"/>
      <c r="M157" s="24"/>
      <c r="N157" s="24"/>
      <c r="O157" s="24"/>
      <c r="P157" s="24"/>
      <c r="Q157" s="24"/>
      <c r="R157" s="24"/>
      <c r="S157" s="24"/>
      <c r="T157" s="24"/>
      <c r="U157" s="24"/>
      <c r="V157" s="24"/>
      <c r="W157" s="24"/>
      <c r="X157" s="24"/>
      <c r="Y157" s="24"/>
      <c r="Z157" s="24"/>
      <c r="AA157" s="24"/>
      <c r="AB157" s="24"/>
      <c r="AC157" s="24"/>
      <c r="AD157" s="24"/>
      <c r="AE157" s="24"/>
      <c r="AF157" s="24"/>
    </row>
    <row r="158" spans="3:32" s="22" customFormat="1" x14ac:dyDescent="0.2">
      <c r="C158" s="24"/>
      <c r="D158" s="24"/>
      <c r="E158" s="24"/>
      <c r="F158" s="24"/>
      <c r="G158" s="24"/>
      <c r="H158" s="24"/>
      <c r="I158" s="24"/>
      <c r="J158" s="24"/>
      <c r="K158" s="24"/>
      <c r="L158" s="24"/>
      <c r="M158" s="24"/>
      <c r="N158" s="24"/>
      <c r="O158" s="24"/>
      <c r="P158" s="24"/>
      <c r="Q158" s="24"/>
      <c r="R158" s="24"/>
      <c r="S158" s="24"/>
      <c r="T158" s="24"/>
      <c r="U158" s="24"/>
      <c r="V158" s="24"/>
      <c r="W158" s="24"/>
      <c r="X158" s="24"/>
      <c r="Y158" s="24"/>
      <c r="Z158" s="24"/>
      <c r="AA158" s="24"/>
      <c r="AB158" s="24"/>
      <c r="AC158" s="24"/>
      <c r="AD158" s="24"/>
      <c r="AE158" s="24"/>
      <c r="AF158" s="24"/>
    </row>
    <row r="159" spans="3:32" s="22" customFormat="1" x14ac:dyDescent="0.2">
      <c r="C159" s="24"/>
      <c r="D159" s="24"/>
      <c r="E159" s="24"/>
      <c r="F159" s="24"/>
      <c r="G159" s="24"/>
      <c r="H159" s="24"/>
      <c r="I159" s="24"/>
      <c r="J159" s="24"/>
      <c r="K159" s="24"/>
      <c r="L159" s="24"/>
      <c r="M159" s="24"/>
      <c r="N159" s="24"/>
      <c r="O159" s="24"/>
      <c r="P159" s="24"/>
      <c r="Q159" s="24"/>
      <c r="R159" s="24"/>
      <c r="S159" s="24"/>
      <c r="T159" s="24"/>
      <c r="U159" s="24"/>
      <c r="V159" s="24"/>
      <c r="W159" s="24"/>
      <c r="X159" s="24"/>
      <c r="Y159" s="24"/>
      <c r="Z159" s="24"/>
      <c r="AA159" s="24"/>
      <c r="AB159" s="24"/>
      <c r="AC159" s="24"/>
      <c r="AD159" s="24"/>
      <c r="AE159" s="24"/>
      <c r="AF159" s="24"/>
    </row>
    <row r="160" spans="3:32" s="22" customFormat="1" x14ac:dyDescent="0.2">
      <c r="C160" s="24"/>
      <c r="D160" s="24"/>
      <c r="E160" s="24"/>
      <c r="F160" s="24"/>
      <c r="G160" s="24"/>
      <c r="H160" s="24"/>
      <c r="I160" s="24"/>
      <c r="J160" s="24"/>
      <c r="K160" s="24"/>
      <c r="L160" s="24"/>
      <c r="M160" s="24"/>
      <c r="N160" s="24"/>
      <c r="O160" s="24"/>
      <c r="P160" s="24"/>
      <c r="Q160" s="24"/>
      <c r="R160" s="24"/>
      <c r="S160" s="24"/>
      <c r="T160" s="24"/>
      <c r="U160" s="24"/>
      <c r="V160" s="24"/>
      <c r="W160" s="24"/>
      <c r="X160" s="24"/>
      <c r="Y160" s="24"/>
      <c r="Z160" s="24"/>
      <c r="AA160" s="24"/>
      <c r="AB160" s="24"/>
      <c r="AC160" s="24"/>
      <c r="AD160" s="24"/>
      <c r="AE160" s="24"/>
      <c r="AF160" s="24"/>
    </row>
    <row r="161" spans="3:32" s="22" customFormat="1" x14ac:dyDescent="0.2">
      <c r="C161" s="24"/>
      <c r="D161" s="24"/>
      <c r="E161" s="24"/>
      <c r="F161" s="24"/>
      <c r="G161" s="24"/>
      <c r="H161" s="24"/>
      <c r="I161" s="24"/>
      <c r="J161" s="24"/>
      <c r="K161" s="24"/>
      <c r="L161" s="24"/>
      <c r="M161" s="24"/>
      <c r="N161" s="24"/>
      <c r="O161" s="24"/>
      <c r="P161" s="24"/>
      <c r="Q161" s="24"/>
      <c r="R161" s="24"/>
      <c r="S161" s="24"/>
      <c r="T161" s="24"/>
      <c r="U161" s="24"/>
      <c r="V161" s="24"/>
      <c r="W161" s="24"/>
      <c r="X161" s="24"/>
      <c r="Y161" s="24"/>
      <c r="Z161" s="24"/>
      <c r="AA161" s="24"/>
      <c r="AB161" s="24"/>
      <c r="AC161" s="24"/>
      <c r="AD161" s="24"/>
      <c r="AE161" s="24"/>
      <c r="AF161" s="24"/>
    </row>
    <row r="162" spans="3:32" s="22" customFormat="1" x14ac:dyDescent="0.2">
      <c r="C162" s="24"/>
      <c r="D162" s="24"/>
      <c r="E162" s="24"/>
      <c r="F162" s="24"/>
      <c r="G162" s="24"/>
      <c r="H162" s="24"/>
      <c r="I162" s="24"/>
      <c r="J162" s="24"/>
      <c r="K162" s="24"/>
      <c r="L162" s="24"/>
      <c r="M162" s="24"/>
      <c r="N162" s="24"/>
      <c r="O162" s="24"/>
      <c r="P162" s="24"/>
      <c r="Q162" s="24"/>
      <c r="R162" s="24"/>
      <c r="S162" s="24"/>
      <c r="T162" s="24"/>
      <c r="U162" s="24"/>
      <c r="V162" s="24"/>
      <c r="W162" s="24"/>
      <c r="X162" s="24"/>
      <c r="Y162" s="24"/>
      <c r="Z162" s="24"/>
      <c r="AA162" s="24"/>
      <c r="AB162" s="24"/>
      <c r="AC162" s="24"/>
      <c r="AD162" s="24"/>
      <c r="AE162" s="24"/>
      <c r="AF162" s="24"/>
    </row>
    <row r="163" spans="3:32" s="22" customFormat="1" x14ac:dyDescent="0.2">
      <c r="C163" s="24"/>
      <c r="D163" s="24"/>
      <c r="E163" s="24"/>
      <c r="F163" s="24"/>
      <c r="G163" s="24"/>
      <c r="H163" s="24"/>
      <c r="I163" s="24"/>
      <c r="J163" s="24"/>
      <c r="K163" s="24"/>
      <c r="L163" s="24"/>
      <c r="M163" s="24"/>
      <c r="N163" s="24"/>
      <c r="O163" s="24"/>
      <c r="P163" s="24"/>
      <c r="Q163" s="24"/>
      <c r="R163" s="24"/>
      <c r="S163" s="24"/>
      <c r="T163" s="24"/>
      <c r="U163" s="24"/>
      <c r="V163" s="24"/>
      <c r="W163" s="24"/>
      <c r="X163" s="24"/>
      <c r="Y163" s="24"/>
      <c r="Z163" s="24"/>
      <c r="AA163" s="24"/>
      <c r="AB163" s="24"/>
      <c r="AC163" s="24"/>
      <c r="AD163" s="24"/>
      <c r="AE163" s="24"/>
      <c r="AF163" s="24"/>
    </row>
    <row r="164" spans="3:32" s="22" customFormat="1" x14ac:dyDescent="0.2">
      <c r="C164" s="24"/>
      <c r="D164" s="24"/>
      <c r="E164" s="24"/>
      <c r="F164" s="24"/>
      <c r="G164" s="24"/>
      <c r="H164" s="24"/>
      <c r="I164" s="24"/>
      <c r="J164" s="24"/>
      <c r="K164" s="24"/>
      <c r="L164" s="24"/>
      <c r="M164" s="24"/>
      <c r="N164" s="24"/>
      <c r="O164" s="24"/>
      <c r="P164" s="24"/>
      <c r="Q164" s="24"/>
      <c r="R164" s="24"/>
      <c r="S164" s="24"/>
      <c r="T164" s="24"/>
      <c r="U164" s="24"/>
      <c r="V164" s="24"/>
      <c r="W164" s="24"/>
      <c r="X164" s="24"/>
      <c r="Y164" s="24"/>
      <c r="Z164" s="24"/>
      <c r="AA164" s="24"/>
      <c r="AB164" s="24"/>
      <c r="AC164" s="24"/>
      <c r="AD164" s="24"/>
      <c r="AE164" s="24"/>
      <c r="AF164" s="24"/>
    </row>
    <row r="165" spans="3:32" s="22" customFormat="1" x14ac:dyDescent="0.2">
      <c r="C165" s="24"/>
      <c r="D165" s="24"/>
      <c r="E165" s="24"/>
      <c r="F165" s="24"/>
      <c r="G165" s="24"/>
      <c r="H165" s="24"/>
      <c r="I165" s="24"/>
      <c r="J165" s="24"/>
      <c r="K165" s="24"/>
      <c r="L165" s="24"/>
      <c r="M165" s="24"/>
      <c r="N165" s="24"/>
      <c r="O165" s="24"/>
      <c r="P165" s="24"/>
      <c r="Q165" s="24"/>
      <c r="R165" s="24"/>
      <c r="S165" s="24"/>
      <c r="T165" s="24"/>
      <c r="U165" s="24"/>
      <c r="V165" s="24"/>
      <c r="W165" s="24"/>
      <c r="X165" s="24"/>
      <c r="Y165" s="24"/>
      <c r="Z165" s="24"/>
      <c r="AA165" s="24"/>
      <c r="AB165" s="24"/>
      <c r="AC165" s="24"/>
      <c r="AD165" s="24"/>
      <c r="AE165" s="24"/>
      <c r="AF165" s="24"/>
    </row>
    <row r="166" spans="3:32" s="22" customFormat="1" x14ac:dyDescent="0.2">
      <c r="C166" s="24"/>
      <c r="D166" s="24"/>
      <c r="E166" s="24"/>
      <c r="F166" s="24"/>
      <c r="G166" s="24"/>
      <c r="H166" s="24"/>
      <c r="I166" s="24"/>
      <c r="J166" s="24"/>
      <c r="K166" s="24"/>
      <c r="L166" s="24"/>
      <c r="M166" s="24"/>
      <c r="N166" s="24"/>
      <c r="O166" s="24"/>
      <c r="P166" s="24"/>
      <c r="Q166" s="24"/>
      <c r="R166" s="24"/>
      <c r="S166" s="24"/>
      <c r="T166" s="24"/>
      <c r="U166" s="24"/>
      <c r="V166" s="24"/>
      <c r="W166" s="24"/>
      <c r="X166" s="24"/>
      <c r="Y166" s="24"/>
      <c r="Z166" s="24"/>
      <c r="AA166" s="24"/>
      <c r="AB166" s="24"/>
      <c r="AC166" s="24"/>
      <c r="AD166" s="24"/>
      <c r="AE166" s="24"/>
      <c r="AF166" s="24"/>
    </row>
    <row r="167" spans="3:32" s="22" customFormat="1" x14ac:dyDescent="0.2">
      <c r="C167" s="24"/>
      <c r="D167" s="24"/>
      <c r="E167" s="24"/>
      <c r="F167" s="24"/>
      <c r="G167" s="24"/>
      <c r="H167" s="24"/>
      <c r="I167" s="24"/>
      <c r="J167" s="24"/>
      <c r="K167" s="24"/>
      <c r="L167" s="24"/>
      <c r="M167" s="24"/>
      <c r="N167" s="24"/>
      <c r="O167" s="24"/>
      <c r="P167" s="24"/>
      <c r="Q167" s="24"/>
      <c r="R167" s="24"/>
      <c r="S167" s="24"/>
      <c r="T167" s="24"/>
      <c r="U167" s="24"/>
      <c r="V167" s="24"/>
      <c r="W167" s="24"/>
      <c r="X167" s="24"/>
      <c r="Y167" s="24"/>
      <c r="Z167" s="24"/>
      <c r="AA167" s="24"/>
      <c r="AB167" s="24"/>
      <c r="AC167" s="24"/>
      <c r="AD167" s="24"/>
      <c r="AE167" s="24"/>
      <c r="AF167" s="24"/>
    </row>
    <row r="168" spans="3:32" s="22" customFormat="1" x14ac:dyDescent="0.2">
      <c r="C168" s="24"/>
      <c r="D168" s="24"/>
      <c r="E168" s="24"/>
      <c r="F168" s="24"/>
      <c r="G168" s="24"/>
      <c r="H168" s="24"/>
      <c r="I168" s="24"/>
      <c r="J168" s="24"/>
      <c r="K168" s="24"/>
      <c r="L168" s="24"/>
      <c r="M168" s="24"/>
      <c r="N168" s="24"/>
      <c r="O168" s="24"/>
      <c r="P168" s="24"/>
      <c r="Q168" s="24"/>
      <c r="R168" s="24"/>
      <c r="S168" s="24"/>
      <c r="T168" s="24"/>
      <c r="U168" s="24"/>
      <c r="V168" s="24"/>
      <c r="W168" s="24"/>
      <c r="X168" s="24"/>
      <c r="Y168" s="24"/>
      <c r="Z168" s="24"/>
      <c r="AA168" s="24"/>
      <c r="AB168" s="24"/>
      <c r="AC168" s="24"/>
      <c r="AD168" s="24"/>
      <c r="AE168" s="24"/>
      <c r="AF168" s="24"/>
    </row>
    <row r="169" spans="3:32" s="22" customFormat="1" x14ac:dyDescent="0.2">
      <c r="C169" s="24"/>
      <c r="D169" s="24"/>
      <c r="E169" s="24"/>
      <c r="F169" s="24"/>
      <c r="G169" s="24"/>
      <c r="H169" s="24"/>
      <c r="I169" s="24"/>
      <c r="J169" s="24"/>
      <c r="K169" s="24"/>
      <c r="L169" s="24"/>
      <c r="M169" s="24"/>
      <c r="N169" s="24"/>
      <c r="O169" s="24"/>
      <c r="P169" s="24"/>
      <c r="Q169" s="24"/>
      <c r="R169" s="24"/>
      <c r="S169" s="24"/>
      <c r="T169" s="24"/>
      <c r="U169" s="24"/>
      <c r="V169" s="24"/>
      <c r="W169" s="24"/>
      <c r="X169" s="24"/>
      <c r="Y169" s="24"/>
      <c r="Z169" s="24"/>
      <c r="AA169" s="24"/>
      <c r="AB169" s="24"/>
      <c r="AC169" s="24"/>
      <c r="AD169" s="24"/>
      <c r="AE169" s="24"/>
      <c r="AF169" s="24"/>
    </row>
    <row r="170" spans="3:32" s="22" customFormat="1" x14ac:dyDescent="0.2">
      <c r="C170" s="24"/>
      <c r="D170" s="24"/>
      <c r="E170" s="24"/>
      <c r="F170" s="24"/>
      <c r="G170" s="24"/>
      <c r="H170" s="24"/>
      <c r="I170" s="24"/>
      <c r="J170" s="24"/>
      <c r="K170" s="24"/>
      <c r="L170" s="24"/>
      <c r="M170" s="24"/>
      <c r="N170" s="24"/>
      <c r="O170" s="24"/>
      <c r="P170" s="24"/>
      <c r="Q170" s="24"/>
      <c r="R170" s="24"/>
      <c r="S170" s="24"/>
      <c r="T170" s="24"/>
      <c r="U170" s="24"/>
      <c r="V170" s="24"/>
      <c r="W170" s="24"/>
      <c r="X170" s="24"/>
      <c r="Y170" s="24"/>
      <c r="Z170" s="24"/>
      <c r="AA170" s="24"/>
      <c r="AB170" s="24"/>
      <c r="AC170" s="24"/>
      <c r="AD170" s="24"/>
      <c r="AE170" s="24"/>
      <c r="AF170" s="24"/>
    </row>
    <row r="171" spans="3:32" s="22" customFormat="1" x14ac:dyDescent="0.2">
      <c r="C171" s="24"/>
      <c r="D171" s="24"/>
      <c r="E171" s="24"/>
      <c r="F171" s="24"/>
      <c r="G171" s="24"/>
      <c r="H171" s="24"/>
      <c r="I171" s="24"/>
      <c r="J171" s="24"/>
      <c r="K171" s="24"/>
      <c r="L171" s="24"/>
      <c r="M171" s="24"/>
      <c r="N171" s="24"/>
      <c r="O171" s="24"/>
      <c r="P171" s="24"/>
      <c r="Q171" s="24"/>
      <c r="R171" s="24"/>
      <c r="S171" s="24"/>
      <c r="T171" s="24"/>
      <c r="U171" s="24"/>
      <c r="V171" s="24"/>
      <c r="W171" s="24"/>
      <c r="X171" s="24"/>
      <c r="Y171" s="24"/>
      <c r="Z171" s="24"/>
      <c r="AA171" s="24"/>
      <c r="AB171" s="24"/>
      <c r="AC171" s="24"/>
      <c r="AD171" s="24"/>
      <c r="AE171" s="24"/>
      <c r="AF171" s="24"/>
    </row>
    <row r="172" spans="3:32" s="22" customFormat="1" x14ac:dyDescent="0.2">
      <c r="C172" s="24"/>
      <c r="D172" s="24"/>
      <c r="E172" s="24"/>
      <c r="F172" s="24"/>
      <c r="G172" s="24"/>
      <c r="H172" s="24"/>
      <c r="I172" s="24"/>
      <c r="J172" s="24"/>
      <c r="K172" s="24"/>
      <c r="L172" s="24"/>
      <c r="M172" s="24"/>
      <c r="N172" s="24"/>
      <c r="O172" s="24"/>
      <c r="P172" s="24"/>
      <c r="Q172" s="24"/>
      <c r="R172" s="24"/>
      <c r="S172" s="24"/>
      <c r="T172" s="24"/>
      <c r="U172" s="24"/>
      <c r="V172" s="24"/>
      <c r="W172" s="24"/>
      <c r="X172" s="24"/>
      <c r="Y172" s="24"/>
      <c r="Z172" s="24"/>
      <c r="AA172" s="24"/>
      <c r="AB172" s="24"/>
      <c r="AC172" s="24"/>
      <c r="AD172" s="24"/>
      <c r="AE172" s="24"/>
      <c r="AF172" s="24"/>
    </row>
    <row r="173" spans="3:32" s="22" customFormat="1" x14ac:dyDescent="0.2">
      <c r="C173" s="24"/>
      <c r="D173" s="24"/>
      <c r="E173" s="24"/>
      <c r="F173" s="24"/>
      <c r="G173" s="24"/>
      <c r="H173" s="24"/>
      <c r="I173" s="24"/>
      <c r="J173" s="24"/>
      <c r="K173" s="24"/>
      <c r="L173" s="24"/>
      <c r="M173" s="24"/>
      <c r="N173" s="24"/>
      <c r="O173" s="24"/>
      <c r="P173" s="24"/>
      <c r="Q173" s="24"/>
      <c r="R173" s="24"/>
      <c r="S173" s="24"/>
      <c r="T173" s="24"/>
      <c r="U173" s="24"/>
      <c r="V173" s="24"/>
      <c r="W173" s="24"/>
      <c r="X173" s="24"/>
      <c r="Y173" s="24"/>
      <c r="Z173" s="24"/>
      <c r="AA173" s="24"/>
      <c r="AB173" s="24"/>
      <c r="AC173" s="24"/>
      <c r="AD173" s="24"/>
      <c r="AE173" s="24"/>
      <c r="AF173" s="24"/>
    </row>
    <row r="174" spans="3:32" s="22" customFormat="1" x14ac:dyDescent="0.2">
      <c r="C174" s="24"/>
      <c r="D174" s="24"/>
      <c r="E174" s="24"/>
      <c r="F174" s="24"/>
      <c r="G174" s="24"/>
      <c r="H174" s="24"/>
      <c r="I174" s="24"/>
      <c r="J174" s="24"/>
      <c r="K174" s="24"/>
      <c r="L174" s="24"/>
      <c r="M174" s="24"/>
      <c r="N174" s="24"/>
      <c r="O174" s="24"/>
      <c r="P174" s="24"/>
      <c r="Q174" s="24"/>
      <c r="R174" s="24"/>
      <c r="S174" s="24"/>
      <c r="T174" s="24"/>
      <c r="U174" s="24"/>
      <c r="V174" s="24"/>
      <c r="W174" s="24"/>
      <c r="X174" s="24"/>
      <c r="Y174" s="24"/>
      <c r="Z174" s="24"/>
      <c r="AA174" s="24"/>
      <c r="AB174" s="24"/>
      <c r="AC174" s="24"/>
      <c r="AD174" s="24"/>
      <c r="AE174" s="24"/>
      <c r="AF174" s="24"/>
    </row>
    <row r="175" spans="3:32" s="22" customFormat="1" x14ac:dyDescent="0.2">
      <c r="C175" s="24"/>
      <c r="D175" s="24"/>
      <c r="E175" s="24"/>
      <c r="F175" s="24"/>
      <c r="G175" s="24"/>
      <c r="H175" s="24"/>
      <c r="I175" s="24"/>
      <c r="J175" s="24"/>
      <c r="K175" s="24"/>
      <c r="L175" s="24"/>
      <c r="M175" s="24"/>
      <c r="N175" s="24"/>
      <c r="O175" s="24"/>
      <c r="P175" s="24"/>
      <c r="Q175" s="24"/>
      <c r="R175" s="24"/>
      <c r="S175" s="24"/>
      <c r="T175" s="24"/>
      <c r="U175" s="24"/>
      <c r="V175" s="24"/>
      <c r="W175" s="24"/>
      <c r="X175" s="24"/>
      <c r="Y175" s="24"/>
      <c r="Z175" s="24"/>
      <c r="AA175" s="24"/>
      <c r="AB175" s="24"/>
      <c r="AC175" s="24"/>
      <c r="AD175" s="24"/>
      <c r="AE175" s="24"/>
      <c r="AF175" s="24"/>
    </row>
    <row r="176" spans="3:32" s="22" customFormat="1" x14ac:dyDescent="0.2">
      <c r="C176" s="24"/>
      <c r="D176" s="24"/>
      <c r="E176" s="24"/>
      <c r="F176" s="24"/>
      <c r="G176" s="24"/>
      <c r="H176" s="24"/>
      <c r="I176" s="24"/>
      <c r="J176" s="24"/>
      <c r="K176" s="24"/>
      <c r="L176" s="24"/>
      <c r="M176" s="24"/>
      <c r="N176" s="24"/>
      <c r="O176" s="24"/>
      <c r="P176" s="24"/>
      <c r="Q176" s="24"/>
      <c r="R176" s="24"/>
      <c r="S176" s="24"/>
      <c r="T176" s="24"/>
      <c r="U176" s="24"/>
      <c r="V176" s="24"/>
      <c r="W176" s="24"/>
      <c r="X176" s="24"/>
      <c r="Y176" s="24"/>
      <c r="Z176" s="24"/>
      <c r="AA176" s="24"/>
      <c r="AB176" s="24"/>
      <c r="AC176" s="24"/>
      <c r="AD176" s="24"/>
      <c r="AE176" s="24"/>
      <c r="AF176" s="24"/>
    </row>
    <row r="177" spans="3:32" s="22" customFormat="1" x14ac:dyDescent="0.2">
      <c r="C177" s="24"/>
      <c r="D177" s="24"/>
      <c r="E177" s="24"/>
      <c r="F177" s="24"/>
      <c r="G177" s="24"/>
      <c r="H177" s="24"/>
      <c r="I177" s="24"/>
      <c r="J177" s="24"/>
      <c r="K177" s="24"/>
      <c r="L177" s="24"/>
      <c r="M177" s="24"/>
      <c r="N177" s="24"/>
      <c r="O177" s="24"/>
      <c r="P177" s="24"/>
      <c r="Q177" s="24"/>
      <c r="R177" s="24"/>
      <c r="S177" s="24"/>
      <c r="T177" s="24"/>
      <c r="U177" s="24"/>
      <c r="V177" s="24"/>
      <c r="W177" s="24"/>
      <c r="X177" s="24"/>
      <c r="Y177" s="24"/>
      <c r="Z177" s="24"/>
      <c r="AA177" s="24"/>
      <c r="AB177" s="24"/>
      <c r="AC177" s="24"/>
      <c r="AD177" s="24"/>
      <c r="AE177" s="24"/>
      <c r="AF177" s="24"/>
    </row>
    <row r="178" spans="3:32" s="22" customFormat="1" x14ac:dyDescent="0.2">
      <c r="C178" s="24"/>
      <c r="D178" s="24"/>
      <c r="E178" s="24"/>
      <c r="F178" s="24"/>
      <c r="G178" s="24"/>
      <c r="H178" s="24"/>
      <c r="I178" s="24"/>
      <c r="J178" s="24"/>
      <c r="K178" s="24"/>
      <c r="L178" s="24"/>
      <c r="M178" s="24"/>
      <c r="N178" s="24"/>
      <c r="O178" s="24"/>
      <c r="P178" s="24"/>
      <c r="Q178" s="24"/>
      <c r="R178" s="24"/>
      <c r="S178" s="24"/>
      <c r="T178" s="24"/>
      <c r="U178" s="24"/>
      <c r="V178" s="24"/>
      <c r="W178" s="24"/>
      <c r="X178" s="24"/>
      <c r="Y178" s="24"/>
      <c r="Z178" s="24"/>
      <c r="AA178" s="24"/>
      <c r="AB178" s="24"/>
      <c r="AC178" s="24"/>
      <c r="AD178" s="24"/>
      <c r="AE178" s="24"/>
      <c r="AF178" s="24"/>
    </row>
    <row r="179" spans="3:32" s="22" customFormat="1" x14ac:dyDescent="0.2">
      <c r="C179" s="24"/>
      <c r="D179" s="24"/>
      <c r="E179" s="24"/>
      <c r="F179" s="24"/>
      <c r="G179" s="24"/>
      <c r="H179" s="24"/>
      <c r="I179" s="24"/>
      <c r="J179" s="24"/>
      <c r="K179" s="24"/>
      <c r="L179" s="24"/>
      <c r="M179" s="24"/>
      <c r="N179" s="24"/>
      <c r="O179" s="24"/>
      <c r="P179" s="24"/>
      <c r="Q179" s="24"/>
      <c r="R179" s="24"/>
      <c r="S179" s="24"/>
      <c r="T179" s="24"/>
      <c r="U179" s="24"/>
      <c r="V179" s="24"/>
      <c r="W179" s="24"/>
      <c r="X179" s="24"/>
      <c r="Y179" s="24"/>
      <c r="Z179" s="24"/>
      <c r="AA179" s="24"/>
      <c r="AB179" s="24"/>
      <c r="AC179" s="24"/>
      <c r="AD179" s="24"/>
      <c r="AE179" s="24"/>
      <c r="AF179" s="24"/>
    </row>
    <row r="180" spans="3:32" s="22" customFormat="1" x14ac:dyDescent="0.2">
      <c r="C180" s="24"/>
      <c r="D180" s="24"/>
      <c r="E180" s="24"/>
      <c r="F180" s="24"/>
      <c r="G180" s="24"/>
      <c r="H180" s="24"/>
      <c r="I180" s="24"/>
      <c r="J180" s="24"/>
      <c r="K180" s="24"/>
      <c r="L180" s="24"/>
      <c r="M180" s="24"/>
      <c r="N180" s="24"/>
      <c r="O180" s="24"/>
      <c r="P180" s="24"/>
      <c r="Q180" s="24"/>
      <c r="R180" s="24"/>
      <c r="S180" s="24"/>
      <c r="T180" s="24"/>
      <c r="U180" s="24"/>
      <c r="V180" s="24"/>
      <c r="W180" s="24"/>
      <c r="X180" s="24"/>
      <c r="Y180" s="24"/>
      <c r="Z180" s="24"/>
      <c r="AA180" s="24"/>
      <c r="AB180" s="24"/>
      <c r="AC180" s="24"/>
      <c r="AD180" s="24"/>
      <c r="AE180" s="24"/>
      <c r="AF180" s="24"/>
    </row>
    <row r="181" spans="3:32" s="22" customFormat="1" x14ac:dyDescent="0.2">
      <c r="C181" s="24"/>
      <c r="D181" s="24"/>
      <c r="E181" s="24"/>
      <c r="F181" s="24"/>
      <c r="G181" s="24"/>
      <c r="H181" s="24"/>
      <c r="I181" s="24"/>
      <c r="J181" s="24"/>
      <c r="K181" s="24"/>
      <c r="L181" s="24"/>
      <c r="M181" s="24"/>
      <c r="N181" s="24"/>
      <c r="O181" s="24"/>
      <c r="P181" s="24"/>
      <c r="Q181" s="24"/>
      <c r="R181" s="24"/>
      <c r="S181" s="24"/>
      <c r="T181" s="24"/>
      <c r="U181" s="24"/>
      <c r="V181" s="24"/>
      <c r="W181" s="24"/>
      <c r="X181" s="24"/>
      <c r="Y181" s="24"/>
      <c r="Z181" s="24"/>
      <c r="AA181" s="24"/>
      <c r="AB181" s="24"/>
      <c r="AC181" s="24"/>
      <c r="AD181" s="24"/>
      <c r="AE181" s="24"/>
      <c r="AF181" s="24"/>
    </row>
    <row r="182" spans="3:32" s="22" customFormat="1" x14ac:dyDescent="0.2">
      <c r="C182" s="24"/>
      <c r="D182" s="24"/>
      <c r="E182" s="24"/>
      <c r="F182" s="24"/>
      <c r="G182" s="24"/>
      <c r="H182" s="24"/>
      <c r="I182" s="24"/>
      <c r="J182" s="24"/>
      <c r="K182" s="24"/>
      <c r="L182" s="24"/>
      <c r="M182" s="24"/>
      <c r="N182" s="24"/>
      <c r="O182" s="24"/>
      <c r="P182" s="24"/>
      <c r="Q182" s="24"/>
      <c r="R182" s="24"/>
      <c r="S182" s="24"/>
      <c r="T182" s="24"/>
      <c r="U182" s="24"/>
      <c r="V182" s="24"/>
      <c r="W182" s="24"/>
      <c r="X182" s="24"/>
      <c r="Y182" s="24"/>
      <c r="Z182" s="24"/>
      <c r="AA182" s="24"/>
      <c r="AB182" s="24"/>
      <c r="AC182" s="24"/>
      <c r="AD182" s="24"/>
      <c r="AE182" s="24"/>
      <c r="AF182" s="24"/>
    </row>
    <row r="183" spans="3:32" s="22" customFormat="1" x14ac:dyDescent="0.2">
      <c r="C183" s="24"/>
      <c r="D183" s="24"/>
      <c r="E183" s="24"/>
      <c r="F183" s="24"/>
      <c r="G183" s="24"/>
      <c r="H183" s="24"/>
      <c r="I183" s="24"/>
      <c r="J183" s="24"/>
      <c r="K183" s="24"/>
      <c r="L183" s="24"/>
      <c r="M183" s="24"/>
      <c r="N183" s="24"/>
      <c r="O183" s="24"/>
      <c r="P183" s="24"/>
      <c r="Q183" s="24"/>
      <c r="R183" s="24"/>
      <c r="S183" s="24"/>
      <c r="T183" s="24"/>
      <c r="U183" s="24"/>
      <c r="V183" s="24"/>
      <c r="W183" s="24"/>
      <c r="X183" s="24"/>
      <c r="Y183" s="24"/>
      <c r="Z183" s="24"/>
      <c r="AA183" s="24"/>
      <c r="AB183" s="24"/>
      <c r="AC183" s="24"/>
      <c r="AD183" s="24"/>
      <c r="AE183" s="24"/>
      <c r="AF183" s="24"/>
    </row>
    <row r="184" spans="3:32" s="22" customFormat="1" x14ac:dyDescent="0.2">
      <c r="C184" s="24"/>
      <c r="D184" s="24"/>
      <c r="E184" s="24"/>
      <c r="F184" s="24"/>
      <c r="G184" s="24"/>
      <c r="H184" s="24"/>
      <c r="I184" s="24"/>
      <c r="J184" s="24"/>
      <c r="K184" s="24"/>
      <c r="L184" s="24"/>
      <c r="M184" s="24"/>
      <c r="N184" s="24"/>
      <c r="O184" s="24"/>
      <c r="P184" s="24"/>
      <c r="Q184" s="19"/>
      <c r="R184" s="19"/>
      <c r="S184" s="19"/>
      <c r="T184" s="19"/>
      <c r="U184" s="19"/>
      <c r="V184" s="19"/>
      <c r="W184" s="19"/>
      <c r="X184" s="19"/>
      <c r="Y184" s="19"/>
      <c r="Z184" s="19"/>
      <c r="AA184" s="19"/>
      <c r="AB184" s="19"/>
      <c r="AC184" s="24"/>
      <c r="AD184" s="24"/>
      <c r="AE184" s="24"/>
      <c r="AF184" s="24"/>
    </row>
    <row r="185" spans="3:32" s="22" customFormat="1" x14ac:dyDescent="0.2">
      <c r="C185" s="24"/>
      <c r="D185" s="24"/>
      <c r="E185" s="24"/>
      <c r="F185" s="24"/>
      <c r="G185" s="24"/>
      <c r="H185" s="24"/>
      <c r="I185" s="24"/>
      <c r="J185" s="24"/>
      <c r="K185" s="24"/>
      <c r="L185" s="24"/>
      <c r="M185" s="24"/>
      <c r="N185" s="24"/>
      <c r="O185" s="24"/>
      <c r="P185" s="19"/>
      <c r="Q185" s="19"/>
      <c r="R185" s="19"/>
      <c r="S185" s="19"/>
      <c r="T185" s="19"/>
      <c r="U185" s="19"/>
      <c r="V185" s="19"/>
      <c r="W185" s="19"/>
      <c r="X185" s="19"/>
      <c r="Y185" s="19"/>
      <c r="Z185" s="19"/>
      <c r="AA185" s="19"/>
      <c r="AB185" s="19"/>
      <c r="AC185" s="24"/>
      <c r="AD185" s="24"/>
      <c r="AE185" s="24"/>
      <c r="AF185" s="24"/>
    </row>
  </sheetData>
  <sheetProtection password="CC43" sheet="1"/>
  <mergeCells count="178">
    <mergeCell ref="V43:Z43"/>
    <mergeCell ref="V44:Z44"/>
    <mergeCell ref="V45:Z45"/>
    <mergeCell ref="V46:Z46"/>
    <mergeCell ref="V47:Z47"/>
    <mergeCell ref="Y25:AB25"/>
    <mergeCell ref="AC25:AN25"/>
    <mergeCell ref="AP28:AR28"/>
    <mergeCell ref="AP29:AR29"/>
    <mergeCell ref="AP30:AR30"/>
    <mergeCell ref="W41:Y41"/>
    <mergeCell ref="AP22:AS22"/>
    <mergeCell ref="P23:X23"/>
    <mergeCell ref="Y23:AB23"/>
    <mergeCell ref="AC23:AJ23"/>
    <mergeCell ref="AK23:AN23"/>
    <mergeCell ref="P24:X24"/>
    <mergeCell ref="Y24:AB24"/>
    <mergeCell ref="AC24:AJ24"/>
    <mergeCell ref="AK24:AN24"/>
    <mergeCell ref="P21:X21"/>
    <mergeCell ref="Y21:AB21"/>
    <mergeCell ref="AC21:AJ21"/>
    <mergeCell ref="AK21:AN21"/>
    <mergeCell ref="P22:X22"/>
    <mergeCell ref="Y22:AB22"/>
    <mergeCell ref="AC22:AJ22"/>
    <mergeCell ref="AK22:AN22"/>
    <mergeCell ref="AM17:AN17"/>
    <mergeCell ref="AQ17:AR17"/>
    <mergeCell ref="P20:X20"/>
    <mergeCell ref="Y20:AB20"/>
    <mergeCell ref="AC20:AJ20"/>
    <mergeCell ref="AK20:AN20"/>
    <mergeCell ref="U17:V17"/>
    <mergeCell ref="X17:Y17"/>
    <mergeCell ref="AA17:AB17"/>
    <mergeCell ref="AD17:AE17"/>
    <mergeCell ref="AG17:AH17"/>
    <mergeCell ref="AJ17:AK17"/>
    <mergeCell ref="B17:E17"/>
    <mergeCell ref="F17:G17"/>
    <mergeCell ref="I17:J17"/>
    <mergeCell ref="L17:M17"/>
    <mergeCell ref="O17:P17"/>
    <mergeCell ref="R17:S17"/>
    <mergeCell ref="AA16:AB16"/>
    <mergeCell ref="AD16:AE16"/>
    <mergeCell ref="AG16:AH16"/>
    <mergeCell ref="AJ16:AK16"/>
    <mergeCell ref="AM16:AN16"/>
    <mergeCell ref="AQ16:AR16"/>
    <mergeCell ref="AM15:AN15"/>
    <mergeCell ref="AQ15:AR15"/>
    <mergeCell ref="B16:E16"/>
    <mergeCell ref="F16:G16"/>
    <mergeCell ref="I16:J16"/>
    <mergeCell ref="L16:M16"/>
    <mergeCell ref="O16:P16"/>
    <mergeCell ref="R16:S16"/>
    <mergeCell ref="U16:V16"/>
    <mergeCell ref="X16:Y16"/>
    <mergeCell ref="U15:V15"/>
    <mergeCell ref="X15:Y15"/>
    <mergeCell ref="AA15:AB15"/>
    <mergeCell ref="AD15:AE15"/>
    <mergeCell ref="AG15:AH15"/>
    <mergeCell ref="AJ15:AK15"/>
    <mergeCell ref="B15:E15"/>
    <mergeCell ref="F15:G15"/>
    <mergeCell ref="I15:J15"/>
    <mergeCell ref="L15:M15"/>
    <mergeCell ref="O15:P15"/>
    <mergeCell ref="R15:S15"/>
    <mergeCell ref="AA14:AB14"/>
    <mergeCell ref="AD14:AE14"/>
    <mergeCell ref="AG14:AH14"/>
    <mergeCell ref="AJ14:AK14"/>
    <mergeCell ref="AM14:AN14"/>
    <mergeCell ref="AQ14:AR14"/>
    <mergeCell ref="AM13:AN13"/>
    <mergeCell ref="AQ13:AR13"/>
    <mergeCell ref="AA13:AB13"/>
    <mergeCell ref="AD13:AE13"/>
    <mergeCell ref="AG13:AH13"/>
    <mergeCell ref="AJ13:AK13"/>
    <mergeCell ref="B14:E14"/>
    <mergeCell ref="F14:G14"/>
    <mergeCell ref="I14:J14"/>
    <mergeCell ref="L14:M14"/>
    <mergeCell ref="O14:P14"/>
    <mergeCell ref="R14:S14"/>
    <mergeCell ref="U14:V14"/>
    <mergeCell ref="X14:Y14"/>
    <mergeCell ref="U13:V13"/>
    <mergeCell ref="X13:Y13"/>
    <mergeCell ref="B13:E13"/>
    <mergeCell ref="F13:G13"/>
    <mergeCell ref="I13:J13"/>
    <mergeCell ref="L13:M13"/>
    <mergeCell ref="O13:P13"/>
    <mergeCell ref="R13:S13"/>
    <mergeCell ref="AA12:AB12"/>
    <mergeCell ref="AD12:AE12"/>
    <mergeCell ref="AG12:AH12"/>
    <mergeCell ref="AJ12:AK12"/>
    <mergeCell ref="AM12:AN12"/>
    <mergeCell ref="AQ12:AR12"/>
    <mergeCell ref="AM11:AN11"/>
    <mergeCell ref="AQ11:AR11"/>
    <mergeCell ref="B12:E12"/>
    <mergeCell ref="F12:G12"/>
    <mergeCell ref="I12:J12"/>
    <mergeCell ref="L12:M12"/>
    <mergeCell ref="O12:P12"/>
    <mergeCell ref="R12:S12"/>
    <mergeCell ref="U12:V12"/>
    <mergeCell ref="X12:Y12"/>
    <mergeCell ref="U11:V11"/>
    <mergeCell ref="X11:Y11"/>
    <mergeCell ref="AA11:AB11"/>
    <mergeCell ref="AD11:AE11"/>
    <mergeCell ref="AG11:AH11"/>
    <mergeCell ref="AJ11:AK11"/>
    <mergeCell ref="B11:E11"/>
    <mergeCell ref="F11:G11"/>
    <mergeCell ref="I11:J11"/>
    <mergeCell ref="L11:M11"/>
    <mergeCell ref="O11:P11"/>
    <mergeCell ref="R11:S11"/>
    <mergeCell ref="AA10:AB10"/>
    <mergeCell ref="AD10:AE10"/>
    <mergeCell ref="AG10:AH10"/>
    <mergeCell ref="AJ10:AK10"/>
    <mergeCell ref="AM10:AN10"/>
    <mergeCell ref="AQ10:AR10"/>
    <mergeCell ref="AM9:AO9"/>
    <mergeCell ref="AQ9:AS9"/>
    <mergeCell ref="B10:E10"/>
    <mergeCell ref="F10:G10"/>
    <mergeCell ref="I10:J10"/>
    <mergeCell ref="L10:M10"/>
    <mergeCell ref="O10:P10"/>
    <mergeCell ref="R10:S10"/>
    <mergeCell ref="U10:V10"/>
    <mergeCell ref="X10:Y10"/>
    <mergeCell ref="U9:W9"/>
    <mergeCell ref="X9:Z9"/>
    <mergeCell ref="AA9:AC9"/>
    <mergeCell ref="AD9:AF9"/>
    <mergeCell ref="AG9:AI9"/>
    <mergeCell ref="AJ9:AL9"/>
    <mergeCell ref="B9:E9"/>
    <mergeCell ref="F9:H9"/>
    <mergeCell ref="I9:K9"/>
    <mergeCell ref="L9:N9"/>
    <mergeCell ref="O9:Q9"/>
    <mergeCell ref="R9:T9"/>
    <mergeCell ref="I4:J4"/>
    <mergeCell ref="K4:L4"/>
    <mergeCell ref="M4:N4"/>
    <mergeCell ref="AG6:AK6"/>
    <mergeCell ref="AL6:AN6"/>
    <mergeCell ref="C7:K7"/>
    <mergeCell ref="L7:P7"/>
    <mergeCell ref="Q7:AE7"/>
    <mergeCell ref="AG7:AK7"/>
    <mergeCell ref="AL7:AN7"/>
    <mergeCell ref="O4:P4"/>
    <mergeCell ref="Q4:R4"/>
    <mergeCell ref="S4:T4"/>
    <mergeCell ref="U4:V4"/>
    <mergeCell ref="C6:K6"/>
    <mergeCell ref="L6:P6"/>
    <mergeCell ref="Q6:AE6"/>
    <mergeCell ref="C4:D4"/>
    <mergeCell ref="E4:F4"/>
    <mergeCell ref="G4:H4"/>
  </mergeCells>
  <phoneticPr fontId="5"/>
  <dataValidations count="1">
    <dataValidation type="list" allowBlank="1" showInputMessage="1" showErrorMessage="1" sqref="Q7:AE7">
      <formula1>$Q$36:$Q$37</formula1>
    </dataValidation>
  </dataValidations>
  <printOptions horizontalCentered="1"/>
  <pageMargins left="0.39370078740157483" right="0.39370078740157483" top="0.62992125984251968" bottom="0.19685039370078741" header="0.31496062992125984" footer="0.31496062992125984"/>
  <pageSetup paperSize="9" scale="52"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BA185"/>
  <sheetViews>
    <sheetView showGridLines="0" view="pageBreakPreview" zoomScale="75" zoomScaleNormal="100" zoomScaleSheetLayoutView="75" workbookViewId="0">
      <selection activeCell="C4" sqref="C4:D4"/>
    </sheetView>
  </sheetViews>
  <sheetFormatPr defaultColWidth="9" defaultRowHeight="13.2" x14ac:dyDescent="0.2"/>
  <cols>
    <col min="1" max="1" width="1.77734375" style="20" customWidth="1"/>
    <col min="2" max="2" width="19.21875" style="20" customWidth="1"/>
    <col min="3" max="3" width="4.6640625" style="19" customWidth="1"/>
    <col min="4" max="4" width="3.21875" style="19" customWidth="1"/>
    <col min="5" max="5" width="4.21875" style="19" customWidth="1"/>
    <col min="6" max="7" width="3.109375" style="19" customWidth="1"/>
    <col min="8" max="8" width="4.44140625" style="19" customWidth="1"/>
    <col min="9" max="10" width="3.109375" style="19" customWidth="1"/>
    <col min="11" max="11" width="4.6640625" style="19" customWidth="1"/>
    <col min="12" max="13" width="3.109375" style="19" customWidth="1"/>
    <col min="14" max="14" width="4.6640625" style="19" customWidth="1"/>
    <col min="15" max="16" width="3.109375" style="19" customWidth="1"/>
    <col min="17" max="17" width="4.6640625" style="19" customWidth="1"/>
    <col min="18" max="19" width="3.109375" style="19" customWidth="1"/>
    <col min="20" max="20" width="4.6640625" style="19" customWidth="1"/>
    <col min="21" max="22" width="3.109375" style="19" customWidth="1"/>
    <col min="23" max="23" width="4.6640625" style="19" customWidth="1"/>
    <col min="24" max="25" width="3.109375" style="19" customWidth="1"/>
    <col min="26" max="26" width="4.6640625" style="19" customWidth="1"/>
    <col min="27" max="28" width="3.109375" style="19" customWidth="1"/>
    <col min="29" max="29" width="4.6640625" style="19" customWidth="1"/>
    <col min="30" max="31" width="3.109375" style="19" customWidth="1"/>
    <col min="32" max="32" width="5.109375" style="19" customWidth="1"/>
    <col min="33" max="34" width="3.109375" style="20" customWidth="1"/>
    <col min="35" max="35" width="4.6640625" style="20" customWidth="1"/>
    <col min="36" max="37" width="3.109375" style="20" customWidth="1"/>
    <col min="38" max="38" width="4.6640625" style="20" customWidth="1"/>
    <col min="39" max="40" width="3.109375" style="20" customWidth="1"/>
    <col min="41" max="42" width="4.6640625" style="20" customWidth="1"/>
    <col min="43" max="43" width="4.109375" style="20" customWidth="1"/>
    <col min="44" max="44" width="3.109375" style="20" customWidth="1"/>
    <col min="45" max="45" width="7.33203125" style="20" customWidth="1"/>
    <col min="46" max="16384" width="9" style="20"/>
  </cols>
  <sheetData>
    <row r="1" spans="1:53" s="457" customFormat="1" ht="22.5" customHeight="1" x14ac:dyDescent="0.2">
      <c r="A1" s="450" t="s">
        <v>816</v>
      </c>
      <c r="B1" s="451"/>
      <c r="C1" s="452"/>
      <c r="D1" s="453"/>
      <c r="E1" s="453"/>
      <c r="F1" s="453"/>
      <c r="G1" s="453" t="s">
        <v>805</v>
      </c>
      <c r="H1" s="453"/>
      <c r="I1" s="453"/>
      <c r="J1" s="453"/>
      <c r="K1" s="453"/>
      <c r="L1" s="453"/>
      <c r="M1" s="453"/>
      <c r="N1" s="453"/>
      <c r="O1" s="453"/>
      <c r="P1" s="453"/>
      <c r="Q1" s="453"/>
      <c r="R1" s="453"/>
      <c r="S1" s="453"/>
      <c r="T1" s="453"/>
      <c r="U1" s="453"/>
      <c r="V1" s="717"/>
      <c r="W1" s="717"/>
      <c r="X1" s="717"/>
      <c r="Y1" s="717"/>
      <c r="Z1" s="717"/>
      <c r="AA1" s="717"/>
      <c r="AB1" s="717"/>
      <c r="AC1" s="717"/>
      <c r="AD1" s="717"/>
      <c r="AE1" s="717"/>
      <c r="AF1" s="717"/>
      <c r="AG1" s="453"/>
      <c r="AH1" s="453"/>
      <c r="AI1" s="453"/>
      <c r="AJ1" s="453"/>
      <c r="AK1" s="453"/>
      <c r="AL1" s="454"/>
      <c r="AM1" s="454"/>
      <c r="AN1" s="454"/>
      <c r="AO1" s="454"/>
      <c r="AP1" s="455"/>
      <c r="AQ1" s="556" t="s">
        <v>552</v>
      </c>
      <c r="AR1" s="454"/>
      <c r="AS1" s="456"/>
      <c r="AT1" s="454"/>
    </row>
    <row r="2" spans="1:53" s="457" customFormat="1" ht="22.5" customHeight="1" x14ac:dyDescent="0.2">
      <c r="A2" s="450"/>
      <c r="B2" s="451"/>
      <c r="C2" s="452"/>
      <c r="D2" s="452"/>
      <c r="E2" s="452"/>
      <c r="F2" s="452"/>
      <c r="G2" s="453"/>
      <c r="H2" s="453"/>
      <c r="I2" s="453"/>
      <c r="J2" s="453"/>
      <c r="K2" s="453"/>
      <c r="L2" s="453"/>
      <c r="M2" s="453" t="s">
        <v>198</v>
      </c>
      <c r="N2" s="453"/>
      <c r="O2" s="453"/>
      <c r="P2" s="453"/>
      <c r="Q2" s="453"/>
      <c r="R2" s="453"/>
      <c r="S2" s="453"/>
      <c r="T2" s="453"/>
      <c r="U2" s="453"/>
      <c r="V2" s="453"/>
      <c r="W2" s="453"/>
      <c r="X2" s="453"/>
      <c r="Y2" s="453"/>
      <c r="Z2" s="453"/>
      <c r="AA2" s="453"/>
      <c r="AB2" s="453"/>
      <c r="AC2" s="453"/>
      <c r="AD2" s="452"/>
      <c r="AE2" s="452"/>
      <c r="AF2" s="452"/>
      <c r="AG2" s="452"/>
      <c r="AH2" s="452"/>
      <c r="AI2" s="452"/>
      <c r="AJ2" s="452"/>
      <c r="AK2" s="452"/>
      <c r="AL2" s="454"/>
      <c r="AM2" s="454"/>
      <c r="AN2" s="454"/>
      <c r="AO2" s="454"/>
      <c r="AP2" s="455"/>
      <c r="AQ2" s="454"/>
      <c r="AR2" s="454"/>
      <c r="AS2" s="456"/>
      <c r="AT2" s="454"/>
    </row>
    <row r="3" spans="1:53" s="457" customFormat="1" ht="12" customHeight="1" thickBot="1" x14ac:dyDescent="0.25">
      <c r="B3" s="451"/>
      <c r="C3" s="452"/>
      <c r="D3" s="452"/>
      <c r="E3" s="452"/>
      <c r="F3" s="452"/>
      <c r="G3" s="451"/>
      <c r="H3" s="452"/>
      <c r="J3" s="452"/>
      <c r="K3" s="452"/>
      <c r="L3" s="452"/>
      <c r="M3" s="452"/>
      <c r="N3" s="452"/>
      <c r="O3" s="452"/>
      <c r="P3" s="452"/>
      <c r="Q3" s="452"/>
      <c r="R3" s="452"/>
      <c r="S3" s="452"/>
      <c r="T3" s="452"/>
      <c r="U3" s="452"/>
      <c r="V3" s="452"/>
      <c r="W3" s="452"/>
      <c r="X3" s="452"/>
      <c r="Y3" s="452"/>
      <c r="Z3" s="452"/>
      <c r="AA3" s="452"/>
      <c r="AB3" s="452"/>
      <c r="AC3" s="452"/>
      <c r="AD3" s="452"/>
      <c r="AE3" s="452"/>
      <c r="AF3" s="452"/>
      <c r="AG3" s="452"/>
      <c r="AH3" s="452"/>
      <c r="AI3" s="452"/>
      <c r="AJ3" s="452"/>
      <c r="AK3" s="452"/>
      <c r="AL3" s="454"/>
      <c r="AM3" s="454"/>
      <c r="AN3" s="454"/>
      <c r="AO3" s="454"/>
      <c r="AP3" s="454"/>
      <c r="AQ3" s="454"/>
      <c r="AR3" s="454"/>
      <c r="AS3" s="459"/>
      <c r="AT3" s="454"/>
    </row>
    <row r="4" spans="1:53" ht="31.5" customHeight="1" thickBot="1" x14ac:dyDescent="0.25">
      <c r="B4" s="798" t="s">
        <v>829</v>
      </c>
      <c r="C4" s="2469"/>
      <c r="D4" s="2489"/>
      <c r="E4" s="2318" t="s">
        <v>397</v>
      </c>
      <c r="F4" s="2319"/>
      <c r="G4" s="2469"/>
      <c r="H4" s="2470"/>
      <c r="I4" s="2318" t="s">
        <v>398</v>
      </c>
      <c r="J4" s="2319"/>
      <c r="K4" s="2301" t="s">
        <v>717</v>
      </c>
      <c r="L4" s="2301"/>
      <c r="M4" s="2301" t="s">
        <v>829</v>
      </c>
      <c r="N4" s="2490"/>
      <c r="O4" s="2469"/>
      <c r="P4" s="2489"/>
      <c r="Q4" s="2322" t="s">
        <v>397</v>
      </c>
      <c r="R4" s="2301"/>
      <c r="S4" s="2469"/>
      <c r="T4" s="2470"/>
      <c r="U4" s="2322" t="s">
        <v>398</v>
      </c>
      <c r="V4" s="2301"/>
      <c r="AE4" s="20"/>
      <c r="AF4" s="20"/>
    </row>
    <row r="5" spans="1:53" ht="20.25" customHeight="1" thickBot="1" x14ac:dyDescent="0.25">
      <c r="Y5" s="24"/>
      <c r="Z5" s="24"/>
      <c r="AA5" s="24"/>
      <c r="AB5" s="24"/>
      <c r="AC5" s="24"/>
      <c r="AD5" s="24"/>
      <c r="AE5" s="63"/>
      <c r="AF5" s="24"/>
      <c r="AG5" s="22"/>
      <c r="AH5" s="22"/>
      <c r="AI5" s="22"/>
      <c r="AJ5" s="22"/>
      <c r="AK5" s="22"/>
      <c r="AL5" s="22"/>
      <c r="AM5" s="22"/>
      <c r="AN5" s="22"/>
      <c r="AO5" s="22"/>
      <c r="AP5" s="22"/>
      <c r="AQ5" s="22"/>
      <c r="AR5" s="22"/>
      <c r="AS5" s="22"/>
    </row>
    <row r="6" spans="1:53" ht="31.5" customHeight="1" thickBot="1" x14ac:dyDescent="0.25">
      <c r="B6" s="38" t="s">
        <v>70</v>
      </c>
      <c r="C6" s="2471"/>
      <c r="D6" s="2472"/>
      <c r="E6" s="2472"/>
      <c r="F6" s="2472"/>
      <c r="G6" s="2472"/>
      <c r="H6" s="2472"/>
      <c r="I6" s="2472"/>
      <c r="J6" s="2472"/>
      <c r="K6" s="2473"/>
      <c r="L6" s="2390" t="s">
        <v>71</v>
      </c>
      <c r="M6" s="2391"/>
      <c r="N6" s="2391"/>
      <c r="O6" s="2391"/>
      <c r="P6" s="2392"/>
      <c r="Q6" s="2471"/>
      <c r="R6" s="2472"/>
      <c r="S6" s="2472"/>
      <c r="T6" s="2472"/>
      <c r="U6" s="2472"/>
      <c r="V6" s="2472"/>
      <c r="W6" s="2472"/>
      <c r="X6" s="2472"/>
      <c r="Y6" s="2472"/>
      <c r="Z6" s="2472"/>
      <c r="AA6" s="2472"/>
      <c r="AB6" s="2472"/>
      <c r="AC6" s="2472"/>
      <c r="AD6" s="2472"/>
      <c r="AE6" s="2473"/>
      <c r="AF6" s="124"/>
      <c r="AG6" s="2591" t="s">
        <v>199</v>
      </c>
      <c r="AH6" s="2506"/>
      <c r="AI6" s="2506"/>
      <c r="AJ6" s="2506"/>
      <c r="AK6" s="2507"/>
      <c r="AL6" s="2474"/>
      <c r="AM6" s="2475"/>
      <c r="AN6" s="2476"/>
      <c r="AO6" s="73"/>
      <c r="AP6" s="73"/>
      <c r="AQ6" s="73"/>
      <c r="AR6" s="73"/>
      <c r="AS6" s="73"/>
      <c r="AT6" s="73"/>
      <c r="AU6" s="73"/>
      <c r="AV6" s="73"/>
      <c r="AW6" s="73"/>
      <c r="AX6" s="73"/>
      <c r="AY6" s="73"/>
      <c r="AZ6" s="73"/>
      <c r="BA6" s="73"/>
    </row>
    <row r="7" spans="1:53" s="557" customFormat="1" ht="31.5" customHeight="1" thickBot="1" x14ac:dyDescent="0.25">
      <c r="B7" s="558" t="s">
        <v>287</v>
      </c>
      <c r="C7" s="2592"/>
      <c r="D7" s="2593"/>
      <c r="E7" s="2593"/>
      <c r="F7" s="2593"/>
      <c r="G7" s="2593"/>
      <c r="H7" s="2593"/>
      <c r="I7" s="2593"/>
      <c r="J7" s="2593"/>
      <c r="K7" s="2594"/>
      <c r="L7" s="2595" t="s">
        <v>200</v>
      </c>
      <c r="M7" s="2596"/>
      <c r="N7" s="2596"/>
      <c r="O7" s="2596"/>
      <c r="P7" s="2597"/>
      <c r="Q7" s="2598"/>
      <c r="R7" s="2599"/>
      <c r="S7" s="2599"/>
      <c r="T7" s="2599"/>
      <c r="U7" s="2599"/>
      <c r="V7" s="2599"/>
      <c r="W7" s="2599"/>
      <c r="X7" s="2599"/>
      <c r="Y7" s="2599"/>
      <c r="Z7" s="2599"/>
      <c r="AA7" s="2599"/>
      <c r="AB7" s="2599"/>
      <c r="AC7" s="2599"/>
      <c r="AD7" s="2599"/>
      <c r="AE7" s="2600"/>
      <c r="AF7" s="559"/>
      <c r="AG7" s="2601" t="s">
        <v>201</v>
      </c>
      <c r="AH7" s="2602"/>
      <c r="AI7" s="2602"/>
      <c r="AJ7" s="2602"/>
      <c r="AK7" s="2603"/>
      <c r="AL7" s="2604"/>
      <c r="AM7" s="2605"/>
      <c r="AN7" s="2606"/>
      <c r="AO7" s="560"/>
      <c r="AP7" s="560"/>
      <c r="AQ7" s="561"/>
      <c r="AR7" s="561"/>
      <c r="AS7" s="561"/>
      <c r="AT7" s="561"/>
      <c r="AU7" s="561"/>
      <c r="AV7" s="561"/>
      <c r="AW7" s="561"/>
      <c r="AX7" s="561"/>
      <c r="AY7" s="561"/>
      <c r="AZ7" s="561"/>
      <c r="BA7" s="561"/>
    </row>
    <row r="8" spans="1:53" ht="32.25" customHeight="1" thickBot="1" x14ac:dyDescent="0.25">
      <c r="Y8" s="125"/>
      <c r="Z8" s="126"/>
      <c r="AA8" s="125"/>
      <c r="AB8" s="125"/>
      <c r="AC8" s="125"/>
      <c r="AD8" s="125"/>
      <c r="AE8" s="125"/>
      <c r="AF8" s="125"/>
      <c r="AG8" s="125"/>
      <c r="AH8" s="125"/>
      <c r="AI8" s="125"/>
      <c r="AJ8" s="125"/>
      <c r="AK8" s="125"/>
      <c r="AL8" s="125"/>
      <c r="AM8" s="125"/>
      <c r="AN8" s="125"/>
      <c r="AO8" s="125"/>
      <c r="AP8" s="125"/>
      <c r="AQ8" s="125"/>
      <c r="AR8" s="125"/>
      <c r="AS8" s="125"/>
      <c r="AT8" s="40"/>
      <c r="AU8" s="40"/>
      <c r="AV8" s="40"/>
    </row>
    <row r="9" spans="1:53" ht="25.5" customHeight="1" thickBot="1" x14ac:dyDescent="0.25">
      <c r="B9" s="2290" t="s">
        <v>76</v>
      </c>
      <c r="C9" s="2291"/>
      <c r="D9" s="2291"/>
      <c r="E9" s="2292"/>
      <c r="F9" s="2281" t="s">
        <v>77</v>
      </c>
      <c r="G9" s="2282"/>
      <c r="H9" s="2283"/>
      <c r="I9" s="2281" t="s">
        <v>78</v>
      </c>
      <c r="J9" s="2282"/>
      <c r="K9" s="2283"/>
      <c r="L9" s="2280" t="s">
        <v>79</v>
      </c>
      <c r="M9" s="2276"/>
      <c r="N9" s="2277"/>
      <c r="O9" s="2280" t="s">
        <v>80</v>
      </c>
      <c r="P9" s="2276"/>
      <c r="Q9" s="2277"/>
      <c r="R9" s="2278" t="s">
        <v>719</v>
      </c>
      <c r="S9" s="2276"/>
      <c r="T9" s="2279"/>
      <c r="U9" s="2280" t="s">
        <v>720</v>
      </c>
      <c r="V9" s="2276"/>
      <c r="W9" s="2277"/>
      <c r="X9" s="2281" t="s">
        <v>81</v>
      </c>
      <c r="Y9" s="2282"/>
      <c r="Z9" s="2283"/>
      <c r="AA9" s="2281" t="s">
        <v>82</v>
      </c>
      <c r="AB9" s="2282"/>
      <c r="AC9" s="2283"/>
      <c r="AD9" s="2280" t="s">
        <v>83</v>
      </c>
      <c r="AE9" s="2276"/>
      <c r="AF9" s="2279"/>
      <c r="AG9" s="2275" t="s">
        <v>84</v>
      </c>
      <c r="AH9" s="2276"/>
      <c r="AI9" s="2277"/>
      <c r="AJ9" s="2278" t="s">
        <v>721</v>
      </c>
      <c r="AK9" s="2276"/>
      <c r="AL9" s="2279"/>
      <c r="AM9" s="2280" t="s">
        <v>722</v>
      </c>
      <c r="AN9" s="2276"/>
      <c r="AO9" s="2277"/>
      <c r="AP9" s="19"/>
      <c r="AQ9" s="2281" t="s">
        <v>85</v>
      </c>
      <c r="AR9" s="2282"/>
      <c r="AS9" s="2283"/>
      <c r="AT9" s="19"/>
      <c r="AU9" s="19"/>
      <c r="AV9" s="19"/>
      <c r="AW9" s="19"/>
      <c r="AX9" s="41"/>
    </row>
    <row r="10" spans="1:53" ht="25.5" customHeight="1" thickBot="1" x14ac:dyDescent="0.3">
      <c r="B10" s="2284" t="s">
        <v>151</v>
      </c>
      <c r="C10" s="2285"/>
      <c r="D10" s="2285"/>
      <c r="E10" s="2285"/>
      <c r="F10" s="2455"/>
      <c r="G10" s="2456"/>
      <c r="H10" s="42" t="s">
        <v>87</v>
      </c>
      <c r="I10" s="2455"/>
      <c r="J10" s="2456"/>
      <c r="K10" s="42" t="s">
        <v>87</v>
      </c>
      <c r="L10" s="2455"/>
      <c r="M10" s="2456"/>
      <c r="N10" s="42" t="s">
        <v>87</v>
      </c>
      <c r="O10" s="2455"/>
      <c r="P10" s="2456"/>
      <c r="Q10" s="42" t="s">
        <v>87</v>
      </c>
      <c r="R10" s="2455"/>
      <c r="S10" s="2456"/>
      <c r="T10" s="43" t="s">
        <v>87</v>
      </c>
      <c r="U10" s="2455"/>
      <c r="V10" s="2456"/>
      <c r="W10" s="42" t="s">
        <v>87</v>
      </c>
      <c r="X10" s="2455"/>
      <c r="Y10" s="2456"/>
      <c r="Z10" s="42" t="s">
        <v>87</v>
      </c>
      <c r="AA10" s="2455"/>
      <c r="AB10" s="2456"/>
      <c r="AC10" s="42" t="s">
        <v>87</v>
      </c>
      <c r="AD10" s="2455"/>
      <c r="AE10" s="2456"/>
      <c r="AF10" s="43" t="s">
        <v>87</v>
      </c>
      <c r="AG10" s="2455"/>
      <c r="AH10" s="2456"/>
      <c r="AI10" s="42" t="s">
        <v>87</v>
      </c>
      <c r="AJ10" s="2455"/>
      <c r="AK10" s="2456"/>
      <c r="AL10" s="43" t="s">
        <v>87</v>
      </c>
      <c r="AM10" s="2455"/>
      <c r="AN10" s="2456"/>
      <c r="AO10" s="42" t="s">
        <v>87</v>
      </c>
      <c r="AP10" s="19"/>
      <c r="AQ10" s="2289">
        <f t="shared" ref="AQ10:AQ16" si="0">F10+I10+L10+O10+R10+U10+X10+AA10+AD10+AG10+AJ10+AM10</f>
        <v>0</v>
      </c>
      <c r="AR10" s="2203"/>
      <c r="AS10" s="44" t="s">
        <v>87</v>
      </c>
      <c r="AT10" s="19"/>
      <c r="AU10" s="19"/>
      <c r="AV10" s="19"/>
      <c r="AW10" s="19"/>
      <c r="AX10" s="19"/>
      <c r="AY10" s="19"/>
      <c r="AZ10" s="19"/>
      <c r="BA10" s="41"/>
    </row>
    <row r="11" spans="1:53" ht="33.75" customHeight="1" thickBot="1" x14ac:dyDescent="0.3">
      <c r="B11" s="2616" t="s">
        <v>473</v>
      </c>
      <c r="C11" s="2272"/>
      <c r="D11" s="2272"/>
      <c r="E11" s="2272"/>
      <c r="F11" s="2607"/>
      <c r="G11" s="2608"/>
      <c r="H11" s="45" t="s">
        <v>89</v>
      </c>
      <c r="I11" s="2607"/>
      <c r="J11" s="2608"/>
      <c r="K11" s="45" t="s">
        <v>89</v>
      </c>
      <c r="L11" s="2607"/>
      <c r="M11" s="2608"/>
      <c r="N11" s="45" t="s">
        <v>89</v>
      </c>
      <c r="O11" s="2607"/>
      <c r="P11" s="2608"/>
      <c r="Q11" s="45" t="s">
        <v>89</v>
      </c>
      <c r="R11" s="2607"/>
      <c r="S11" s="2608"/>
      <c r="T11" s="46" t="s">
        <v>89</v>
      </c>
      <c r="U11" s="2607"/>
      <c r="V11" s="2608"/>
      <c r="W11" s="45" t="s">
        <v>89</v>
      </c>
      <c r="X11" s="2607"/>
      <c r="Y11" s="2608"/>
      <c r="Z11" s="45" t="s">
        <v>89</v>
      </c>
      <c r="AA11" s="2607"/>
      <c r="AB11" s="2608"/>
      <c r="AC11" s="45" t="s">
        <v>89</v>
      </c>
      <c r="AD11" s="2607"/>
      <c r="AE11" s="2608"/>
      <c r="AF11" s="46" t="s">
        <v>89</v>
      </c>
      <c r="AG11" s="2609"/>
      <c r="AH11" s="2608"/>
      <c r="AI11" s="45" t="s">
        <v>89</v>
      </c>
      <c r="AJ11" s="2610"/>
      <c r="AK11" s="2611"/>
      <c r="AL11" s="46" t="s">
        <v>89</v>
      </c>
      <c r="AM11" s="2607"/>
      <c r="AN11" s="2608"/>
      <c r="AO11" s="45" t="s">
        <v>89</v>
      </c>
      <c r="AP11" s="19"/>
      <c r="AQ11" s="2614">
        <f>F11+I11+L11+O11+R11+U11+X11+AA11+AD11+AG11+AJ11+AM11</f>
        <v>0</v>
      </c>
      <c r="AR11" s="2615"/>
      <c r="AS11" s="127" t="s">
        <v>89</v>
      </c>
      <c r="AT11" s="19"/>
      <c r="AU11" s="19"/>
      <c r="AV11" s="19"/>
      <c r="AW11" s="19"/>
      <c r="AX11" s="19"/>
      <c r="AY11" s="19"/>
      <c r="AZ11" s="19"/>
      <c r="BA11" s="41"/>
    </row>
    <row r="12" spans="1:53" ht="33.75" customHeight="1" thickTop="1" x14ac:dyDescent="0.25">
      <c r="B12" s="2375" t="s">
        <v>202</v>
      </c>
      <c r="C12" s="2272"/>
      <c r="D12" s="2272"/>
      <c r="E12" s="2272"/>
      <c r="F12" s="2607"/>
      <c r="G12" s="2608"/>
      <c r="H12" s="45" t="s">
        <v>89</v>
      </c>
      <c r="I12" s="2607"/>
      <c r="J12" s="2608"/>
      <c r="K12" s="45" t="s">
        <v>89</v>
      </c>
      <c r="L12" s="2607"/>
      <c r="M12" s="2608"/>
      <c r="N12" s="45" t="s">
        <v>89</v>
      </c>
      <c r="O12" s="2607"/>
      <c r="P12" s="2608"/>
      <c r="Q12" s="45" t="s">
        <v>89</v>
      </c>
      <c r="R12" s="2607"/>
      <c r="S12" s="2608"/>
      <c r="T12" s="46" t="s">
        <v>89</v>
      </c>
      <c r="U12" s="2607"/>
      <c r="V12" s="2608"/>
      <c r="W12" s="45" t="s">
        <v>89</v>
      </c>
      <c r="X12" s="2607"/>
      <c r="Y12" s="2608"/>
      <c r="Z12" s="45" t="s">
        <v>89</v>
      </c>
      <c r="AA12" s="2607"/>
      <c r="AB12" s="2608"/>
      <c r="AC12" s="45" t="s">
        <v>89</v>
      </c>
      <c r="AD12" s="2607"/>
      <c r="AE12" s="2608"/>
      <c r="AF12" s="46" t="s">
        <v>89</v>
      </c>
      <c r="AG12" s="2609"/>
      <c r="AH12" s="2608"/>
      <c r="AI12" s="45" t="s">
        <v>89</v>
      </c>
      <c r="AJ12" s="2610"/>
      <c r="AK12" s="2611"/>
      <c r="AL12" s="46" t="s">
        <v>89</v>
      </c>
      <c r="AM12" s="2607"/>
      <c r="AN12" s="2608"/>
      <c r="AO12" s="45" t="s">
        <v>89</v>
      </c>
      <c r="AP12" s="19"/>
      <c r="AQ12" s="2612">
        <f t="shared" si="0"/>
        <v>0</v>
      </c>
      <c r="AR12" s="2613"/>
      <c r="AS12" s="128" t="s">
        <v>89</v>
      </c>
      <c r="AT12" s="19"/>
      <c r="AU12" s="19"/>
      <c r="AV12" s="19"/>
      <c r="AW12" s="19"/>
      <c r="AX12" s="19"/>
      <c r="AY12" s="19"/>
      <c r="AZ12" s="19"/>
      <c r="BA12" s="41"/>
    </row>
    <row r="13" spans="1:53" ht="33.75" customHeight="1" x14ac:dyDescent="0.25">
      <c r="B13" s="2265" t="s">
        <v>203</v>
      </c>
      <c r="C13" s="2262"/>
      <c r="D13" s="2262"/>
      <c r="E13" s="2262"/>
      <c r="F13" s="2617"/>
      <c r="G13" s="2618"/>
      <c r="H13" s="48" t="s">
        <v>89</v>
      </c>
      <c r="I13" s="2617"/>
      <c r="J13" s="2618"/>
      <c r="K13" s="48" t="s">
        <v>89</v>
      </c>
      <c r="L13" s="2617"/>
      <c r="M13" s="2618"/>
      <c r="N13" s="48" t="s">
        <v>89</v>
      </c>
      <c r="O13" s="2617"/>
      <c r="P13" s="2618"/>
      <c r="Q13" s="48" t="s">
        <v>89</v>
      </c>
      <c r="R13" s="2617"/>
      <c r="S13" s="2618"/>
      <c r="T13" s="49" t="s">
        <v>89</v>
      </c>
      <c r="U13" s="2617"/>
      <c r="V13" s="2618"/>
      <c r="W13" s="423" t="s">
        <v>89</v>
      </c>
      <c r="X13" s="2617"/>
      <c r="Y13" s="2618"/>
      <c r="Z13" s="48" t="s">
        <v>89</v>
      </c>
      <c r="AA13" s="2617"/>
      <c r="AB13" s="2618"/>
      <c r="AC13" s="48" t="s">
        <v>89</v>
      </c>
      <c r="AD13" s="2617"/>
      <c r="AE13" s="2618"/>
      <c r="AF13" s="49" t="s">
        <v>89</v>
      </c>
      <c r="AG13" s="2619"/>
      <c r="AH13" s="2618"/>
      <c r="AI13" s="48" t="s">
        <v>89</v>
      </c>
      <c r="AJ13" s="2617"/>
      <c r="AK13" s="2618"/>
      <c r="AL13" s="49" t="s">
        <v>89</v>
      </c>
      <c r="AM13" s="2617"/>
      <c r="AN13" s="2618"/>
      <c r="AO13" s="48" t="s">
        <v>89</v>
      </c>
      <c r="AP13" s="19"/>
      <c r="AQ13" s="2259">
        <f>F13+I13+L13+O13+R13+U13+X13+AA13+AD13+AG13+AJ13+AM13</f>
        <v>0</v>
      </c>
      <c r="AR13" s="2260"/>
      <c r="AS13" s="50" t="s">
        <v>89</v>
      </c>
      <c r="AT13" s="19"/>
      <c r="AU13" s="19"/>
      <c r="AV13" s="19"/>
      <c r="AW13" s="19"/>
      <c r="AX13" s="19"/>
      <c r="AY13" s="19"/>
      <c r="AZ13" s="19"/>
      <c r="BA13" s="41"/>
    </row>
    <row r="14" spans="1:53" ht="33.75" customHeight="1" x14ac:dyDescent="0.25">
      <c r="B14" s="2265" t="s">
        <v>91</v>
      </c>
      <c r="C14" s="2262"/>
      <c r="D14" s="2262"/>
      <c r="E14" s="2262"/>
      <c r="F14" s="2617"/>
      <c r="G14" s="2618"/>
      <c r="H14" s="48" t="s">
        <v>89</v>
      </c>
      <c r="I14" s="2617"/>
      <c r="J14" s="2618"/>
      <c r="K14" s="48" t="s">
        <v>89</v>
      </c>
      <c r="L14" s="2607"/>
      <c r="M14" s="2608"/>
      <c r="N14" s="48" t="s">
        <v>89</v>
      </c>
      <c r="O14" s="2607"/>
      <c r="P14" s="2608"/>
      <c r="Q14" s="48" t="s">
        <v>89</v>
      </c>
      <c r="R14" s="2607"/>
      <c r="S14" s="2608"/>
      <c r="T14" s="49" t="s">
        <v>89</v>
      </c>
      <c r="U14" s="2617"/>
      <c r="V14" s="2618"/>
      <c r="W14" s="48" t="s">
        <v>89</v>
      </c>
      <c r="X14" s="2617"/>
      <c r="Y14" s="2618"/>
      <c r="Z14" s="48" t="s">
        <v>89</v>
      </c>
      <c r="AA14" s="2617"/>
      <c r="AB14" s="2618"/>
      <c r="AC14" s="48" t="s">
        <v>89</v>
      </c>
      <c r="AD14" s="2617"/>
      <c r="AE14" s="2618"/>
      <c r="AF14" s="49" t="s">
        <v>89</v>
      </c>
      <c r="AG14" s="2619"/>
      <c r="AH14" s="2618"/>
      <c r="AI14" s="48" t="s">
        <v>89</v>
      </c>
      <c r="AJ14" s="2617"/>
      <c r="AK14" s="2618"/>
      <c r="AL14" s="49" t="s">
        <v>89</v>
      </c>
      <c r="AM14" s="2617"/>
      <c r="AN14" s="2618"/>
      <c r="AO14" s="48" t="s">
        <v>89</v>
      </c>
      <c r="AP14" s="19"/>
      <c r="AQ14" s="2259">
        <f t="shared" si="0"/>
        <v>0</v>
      </c>
      <c r="AR14" s="2260"/>
      <c r="AS14" s="50" t="s">
        <v>89</v>
      </c>
      <c r="AT14" s="19"/>
      <c r="AU14" s="19"/>
      <c r="AV14" s="19"/>
      <c r="AW14" s="19"/>
      <c r="AX14" s="19"/>
      <c r="AY14" s="19"/>
      <c r="AZ14" s="19"/>
      <c r="BA14" s="41"/>
    </row>
    <row r="15" spans="1:53" ht="33.75" customHeight="1" x14ac:dyDescent="0.25">
      <c r="B15" s="2265" t="s">
        <v>92</v>
      </c>
      <c r="C15" s="2262"/>
      <c r="D15" s="2262"/>
      <c r="E15" s="2262"/>
      <c r="F15" s="2617"/>
      <c r="G15" s="2618"/>
      <c r="H15" s="48" t="s">
        <v>89</v>
      </c>
      <c r="I15" s="2617"/>
      <c r="J15" s="2618"/>
      <c r="K15" s="48" t="s">
        <v>89</v>
      </c>
      <c r="L15" s="2607"/>
      <c r="M15" s="2608"/>
      <c r="N15" s="48" t="s">
        <v>89</v>
      </c>
      <c r="O15" s="2607"/>
      <c r="P15" s="2608"/>
      <c r="Q15" s="48" t="s">
        <v>89</v>
      </c>
      <c r="R15" s="2607"/>
      <c r="S15" s="2608"/>
      <c r="T15" s="49" t="s">
        <v>89</v>
      </c>
      <c r="U15" s="2607"/>
      <c r="V15" s="2608"/>
      <c r="W15" s="48" t="s">
        <v>89</v>
      </c>
      <c r="X15" s="2607"/>
      <c r="Y15" s="2608"/>
      <c r="Z15" s="48" t="s">
        <v>89</v>
      </c>
      <c r="AA15" s="2607"/>
      <c r="AB15" s="2608"/>
      <c r="AC15" s="48" t="s">
        <v>89</v>
      </c>
      <c r="AD15" s="2607"/>
      <c r="AE15" s="2608"/>
      <c r="AF15" s="49" t="s">
        <v>89</v>
      </c>
      <c r="AG15" s="2609"/>
      <c r="AH15" s="2608"/>
      <c r="AI15" s="48" t="s">
        <v>89</v>
      </c>
      <c r="AJ15" s="2607"/>
      <c r="AK15" s="2608"/>
      <c r="AL15" s="49" t="s">
        <v>89</v>
      </c>
      <c r="AM15" s="2607"/>
      <c r="AN15" s="2608"/>
      <c r="AO15" s="48" t="s">
        <v>89</v>
      </c>
      <c r="AP15" s="19"/>
      <c r="AQ15" s="2259">
        <f t="shared" si="0"/>
        <v>0</v>
      </c>
      <c r="AR15" s="2260"/>
      <c r="AS15" s="50" t="s">
        <v>89</v>
      </c>
      <c r="AT15" s="19"/>
      <c r="AU15" s="19"/>
      <c r="AV15" s="19"/>
      <c r="AW15" s="19"/>
      <c r="AX15" s="19"/>
      <c r="AY15" s="19"/>
      <c r="AZ15" s="19"/>
      <c r="BA15" s="41"/>
    </row>
    <row r="16" spans="1:53" ht="33.75" customHeight="1" thickBot="1" x14ac:dyDescent="0.3">
      <c r="B16" s="2252" t="s">
        <v>93</v>
      </c>
      <c r="C16" s="2253"/>
      <c r="D16" s="2253"/>
      <c r="E16" s="2253"/>
      <c r="F16" s="2620"/>
      <c r="G16" s="2621"/>
      <c r="H16" s="51" t="s">
        <v>89</v>
      </c>
      <c r="I16" s="2620"/>
      <c r="J16" s="2621"/>
      <c r="K16" s="51" t="s">
        <v>89</v>
      </c>
      <c r="L16" s="2620"/>
      <c r="M16" s="2621"/>
      <c r="N16" s="51" t="s">
        <v>89</v>
      </c>
      <c r="O16" s="2620"/>
      <c r="P16" s="2621"/>
      <c r="Q16" s="51" t="s">
        <v>89</v>
      </c>
      <c r="R16" s="2620"/>
      <c r="S16" s="2621"/>
      <c r="T16" s="52" t="s">
        <v>89</v>
      </c>
      <c r="U16" s="2620"/>
      <c r="V16" s="2621"/>
      <c r="W16" s="51" t="s">
        <v>89</v>
      </c>
      <c r="X16" s="2620"/>
      <c r="Y16" s="2621"/>
      <c r="Z16" s="51" t="s">
        <v>89</v>
      </c>
      <c r="AA16" s="2620"/>
      <c r="AB16" s="2621"/>
      <c r="AC16" s="51" t="s">
        <v>89</v>
      </c>
      <c r="AD16" s="2620"/>
      <c r="AE16" s="2621"/>
      <c r="AF16" s="52" t="s">
        <v>89</v>
      </c>
      <c r="AG16" s="2620"/>
      <c r="AH16" s="2621"/>
      <c r="AI16" s="51" t="s">
        <v>89</v>
      </c>
      <c r="AJ16" s="2620"/>
      <c r="AK16" s="2621"/>
      <c r="AL16" s="52" t="s">
        <v>89</v>
      </c>
      <c r="AM16" s="2620"/>
      <c r="AN16" s="2621"/>
      <c r="AO16" s="51" t="s">
        <v>89</v>
      </c>
      <c r="AP16" s="19"/>
      <c r="AQ16" s="2622">
        <f t="shared" si="0"/>
        <v>0</v>
      </c>
      <c r="AR16" s="2623"/>
      <c r="AS16" s="129" t="s">
        <v>89</v>
      </c>
      <c r="AT16" s="19"/>
      <c r="AU16" s="19"/>
      <c r="AV16" s="19"/>
      <c r="AW16" s="19"/>
      <c r="AX16" s="19"/>
      <c r="AY16" s="19"/>
      <c r="AZ16" s="19"/>
      <c r="BA16" s="41"/>
    </row>
    <row r="17" spans="2:53" ht="33.75" customHeight="1" thickTop="1" thickBot="1" x14ac:dyDescent="0.3">
      <c r="B17" s="2240" t="s">
        <v>97</v>
      </c>
      <c r="C17" s="2241"/>
      <c r="D17" s="2241"/>
      <c r="E17" s="2241"/>
      <c r="F17" s="2196">
        <f>F12+F13+F14+F15+F16+F11</f>
        <v>0</v>
      </c>
      <c r="G17" s="2197"/>
      <c r="H17" s="135" t="s">
        <v>89</v>
      </c>
      <c r="I17" s="2196">
        <f>I12+I13+I14+I15+I16+I11</f>
        <v>0</v>
      </c>
      <c r="J17" s="2197"/>
      <c r="K17" s="135" t="s">
        <v>89</v>
      </c>
      <c r="L17" s="2196">
        <f>L12+L13+L14+L15+L16+L11</f>
        <v>0</v>
      </c>
      <c r="M17" s="2197"/>
      <c r="N17" s="135" t="s">
        <v>89</v>
      </c>
      <c r="O17" s="2196">
        <f>O12+O13+O14+O15+O16+O11</f>
        <v>0</v>
      </c>
      <c r="P17" s="2197"/>
      <c r="Q17" s="135" t="s">
        <v>89</v>
      </c>
      <c r="R17" s="2197">
        <f>R12+R13+R14+R15+R16+R11</f>
        <v>0</v>
      </c>
      <c r="S17" s="2197"/>
      <c r="T17" s="136" t="s">
        <v>89</v>
      </c>
      <c r="U17" s="2196">
        <f>U12+U13+U14+U15+U16+U11</f>
        <v>0</v>
      </c>
      <c r="V17" s="2197"/>
      <c r="W17" s="133" t="s">
        <v>89</v>
      </c>
      <c r="X17" s="2196">
        <f>X12+X13+X14+X15+X16+X11</f>
        <v>0</v>
      </c>
      <c r="Y17" s="2197"/>
      <c r="Z17" s="135" t="s">
        <v>89</v>
      </c>
      <c r="AA17" s="2196">
        <f>AA12+AA13+AA14+AA15+AA16+AA11</f>
        <v>0</v>
      </c>
      <c r="AB17" s="2197"/>
      <c r="AC17" s="135" t="s">
        <v>89</v>
      </c>
      <c r="AD17" s="2196">
        <f>AD12+AD13+AD14+AD15+AD16+AD11</f>
        <v>0</v>
      </c>
      <c r="AE17" s="2197"/>
      <c r="AF17" s="136" t="s">
        <v>89</v>
      </c>
      <c r="AG17" s="2201">
        <f>AG12+AG13+AG14+AG15+AG11+AG16</f>
        <v>0</v>
      </c>
      <c r="AH17" s="2197"/>
      <c r="AI17" s="135" t="s">
        <v>89</v>
      </c>
      <c r="AJ17" s="2197">
        <f>AJ12+AJ13+AJ14+AJ15+AJ16+AJ11</f>
        <v>0</v>
      </c>
      <c r="AK17" s="2197"/>
      <c r="AL17" s="136" t="s">
        <v>89</v>
      </c>
      <c r="AM17" s="2196">
        <f>AM12+AM13+AM14+AM15+AM16+AM11</f>
        <v>0</v>
      </c>
      <c r="AN17" s="2197"/>
      <c r="AO17" s="133" t="s">
        <v>89</v>
      </c>
      <c r="AP17" s="130"/>
      <c r="AQ17" s="2624">
        <f>AQ12+AQ13+AQ14+AQ15+AQ16+AQ11</f>
        <v>0</v>
      </c>
      <c r="AR17" s="2625"/>
      <c r="AS17" s="175" t="s">
        <v>89</v>
      </c>
      <c r="AT17" s="19"/>
      <c r="AU17" s="19"/>
      <c r="AV17" s="19"/>
      <c r="AW17" s="19"/>
      <c r="AX17" s="19"/>
      <c r="AY17" s="19"/>
      <c r="AZ17" s="19"/>
      <c r="BA17" s="41"/>
    </row>
    <row r="18" spans="2:53" ht="23.25" customHeight="1" x14ac:dyDescent="0.2">
      <c r="T18" s="25"/>
      <c r="W18" s="56"/>
      <c r="Y18" s="19" t="s">
        <v>723</v>
      </c>
      <c r="AF18" s="41"/>
    </row>
    <row r="19" spans="2:53" ht="21" x14ac:dyDescent="0.25">
      <c r="P19" s="56"/>
      <c r="AC19" s="58"/>
      <c r="AD19" s="59"/>
      <c r="AE19" s="59"/>
      <c r="AF19" s="59"/>
      <c r="AG19" s="62"/>
      <c r="AH19" s="62"/>
      <c r="AI19" s="63"/>
      <c r="AJ19" s="19"/>
      <c r="AK19" s="61"/>
      <c r="AL19" s="59"/>
      <c r="AM19" s="59"/>
      <c r="AN19" s="59"/>
      <c r="AO19" s="59"/>
      <c r="AP19" s="64"/>
      <c r="AQ19" s="64"/>
      <c r="AR19" s="61"/>
      <c r="AT19" s="41"/>
    </row>
    <row r="20" spans="2:53" ht="35.25" customHeight="1" x14ac:dyDescent="0.2">
      <c r="B20" s="402" t="s">
        <v>562</v>
      </c>
      <c r="C20" s="20"/>
      <c r="D20" s="20"/>
      <c r="E20" s="20"/>
      <c r="P20" s="2339" t="s">
        <v>204</v>
      </c>
      <c r="Q20" s="2339"/>
      <c r="R20" s="2339"/>
      <c r="S20" s="2339"/>
      <c r="T20" s="2339"/>
      <c r="U20" s="2339"/>
      <c r="V20" s="2339"/>
      <c r="W20" s="2339"/>
      <c r="X20" s="2339"/>
      <c r="Y20" s="2205" t="str">
        <f>IF(OR(AQ10=0,AQ17=0),"",ROUNDUP(AQ17/AQ10,1))</f>
        <v/>
      </c>
      <c r="Z20" s="2206"/>
      <c r="AA20" s="2206"/>
      <c r="AB20" s="2207"/>
      <c r="AC20" s="2176" t="s">
        <v>205</v>
      </c>
      <c r="AD20" s="2177"/>
      <c r="AE20" s="2177"/>
      <c r="AF20" s="2177"/>
      <c r="AG20" s="2177"/>
      <c r="AH20" s="2177"/>
      <c r="AI20" s="2177"/>
      <c r="AJ20" s="2237"/>
      <c r="AK20" s="2230" t="e">
        <f>IF(Q7=1,"-",IF(Q7=4,ROUNDDOWN(SUM(Y20:Y20)/10,1),ROUNDDOWN(Y20/5,1)))</f>
        <v>#VALUE!</v>
      </c>
      <c r="AL20" s="2231"/>
      <c r="AM20" s="2231"/>
      <c r="AN20" s="2232"/>
      <c r="AO20" s="460"/>
      <c r="AP20" s="460"/>
      <c r="AQ20" s="460"/>
      <c r="AR20" s="460"/>
      <c r="AS20" s="460"/>
      <c r="AT20" s="461"/>
    </row>
    <row r="21" spans="2:53" ht="35.25" customHeight="1" x14ac:dyDescent="0.2">
      <c r="B21" s="403" t="s">
        <v>724</v>
      </c>
      <c r="C21" s="20"/>
      <c r="D21" s="20"/>
      <c r="E21" s="20"/>
      <c r="P21" s="2626" t="s">
        <v>206</v>
      </c>
      <c r="Q21" s="2626"/>
      <c r="R21" s="2626"/>
      <c r="S21" s="2626"/>
      <c r="T21" s="2626"/>
      <c r="U21" s="2626"/>
      <c r="V21" s="2626"/>
      <c r="W21" s="2626"/>
      <c r="X21" s="2626"/>
      <c r="Y21" s="2325">
        <f>IF(AQ13=0,0,ROUNDUP(AQ13/AQ10,1))</f>
        <v>0</v>
      </c>
      <c r="Z21" s="2326"/>
      <c r="AA21" s="2326"/>
      <c r="AB21" s="2327"/>
      <c r="AC21" s="2176" t="s">
        <v>207</v>
      </c>
      <c r="AD21" s="2177"/>
      <c r="AE21" s="2177"/>
      <c r="AF21" s="2177"/>
      <c r="AG21" s="2177"/>
      <c r="AH21" s="2177"/>
      <c r="AI21" s="2177"/>
      <c r="AJ21" s="2237"/>
      <c r="AK21" s="2355">
        <f>IF(Q7=1,"-",AL6)</f>
        <v>0</v>
      </c>
      <c r="AL21" s="2356"/>
      <c r="AM21" s="2356"/>
      <c r="AN21" s="2357"/>
      <c r="AO21" s="460"/>
      <c r="AP21" s="460"/>
      <c r="AQ21" s="460"/>
      <c r="AR21" s="460"/>
      <c r="AS21" s="460"/>
      <c r="AT21" s="461"/>
    </row>
    <row r="22" spans="2:53" ht="37.5" customHeight="1" x14ac:dyDescent="0.2">
      <c r="C22" s="20"/>
      <c r="D22" s="20"/>
      <c r="E22" s="20"/>
      <c r="P22" s="2626" t="s">
        <v>208</v>
      </c>
      <c r="Q22" s="2626"/>
      <c r="R22" s="2626"/>
      <c r="S22" s="2626"/>
      <c r="T22" s="2626"/>
      <c r="U22" s="2626"/>
      <c r="V22" s="2626"/>
      <c r="W22" s="2626"/>
      <c r="X22" s="2626"/>
      <c r="Y22" s="2325">
        <f>IF(AQ14=0,0,ROUNDUP(AQ14/AQ10,1))</f>
        <v>0</v>
      </c>
      <c r="Z22" s="2326"/>
      <c r="AA22" s="2326"/>
      <c r="AB22" s="2327"/>
      <c r="AC22" s="2208" t="s">
        <v>209</v>
      </c>
      <c r="AD22" s="2209"/>
      <c r="AE22" s="2209"/>
      <c r="AF22" s="2209"/>
      <c r="AG22" s="2209"/>
      <c r="AH22" s="2209"/>
      <c r="AI22" s="2209"/>
      <c r="AJ22" s="2210"/>
      <c r="AK22" s="2328">
        <f>IF(Q7=1,"-",IF(Q7=3,"配置不要",ROUNDDOWN(Y21/9+Y22/6+Y23/4+Y24/2.5,1)))</f>
        <v>0</v>
      </c>
      <c r="AL22" s="2329"/>
      <c r="AM22" s="2329"/>
      <c r="AN22" s="2330"/>
      <c r="AO22" s="460"/>
      <c r="AP22" s="2627"/>
      <c r="AQ22" s="2627"/>
      <c r="AR22" s="2627"/>
      <c r="AS22" s="2627"/>
      <c r="AT22" s="461"/>
    </row>
    <row r="23" spans="2:53" ht="31.5" customHeight="1" x14ac:dyDescent="0.2">
      <c r="C23" s="20"/>
      <c r="D23" s="20"/>
      <c r="E23" s="20"/>
      <c r="P23" s="2626" t="s">
        <v>210</v>
      </c>
      <c r="Q23" s="2626"/>
      <c r="R23" s="2626"/>
      <c r="S23" s="2626"/>
      <c r="T23" s="2626"/>
      <c r="U23" s="2626"/>
      <c r="V23" s="2626"/>
      <c r="W23" s="2626"/>
      <c r="X23" s="2626"/>
      <c r="Y23" s="2325">
        <f>IF(AQ15=0,0,ROUNDUP(AQ15/AQ10,1))</f>
        <v>0</v>
      </c>
      <c r="Z23" s="2326"/>
      <c r="AA23" s="2326"/>
      <c r="AB23" s="2327"/>
      <c r="AC23" s="2628" t="s">
        <v>211</v>
      </c>
      <c r="AD23" s="2629"/>
      <c r="AE23" s="2629"/>
      <c r="AF23" s="2629"/>
      <c r="AG23" s="2629"/>
      <c r="AH23" s="2629"/>
      <c r="AI23" s="2629"/>
      <c r="AJ23" s="2630"/>
      <c r="AK23" s="2328">
        <f>IF(Q7=1,"-",AL7)</f>
        <v>0</v>
      </c>
      <c r="AL23" s="2329"/>
      <c r="AM23" s="2329"/>
      <c r="AN23" s="2330"/>
      <c r="AO23" s="460"/>
      <c r="AP23" s="460"/>
      <c r="AQ23" s="460"/>
      <c r="AR23" s="460"/>
      <c r="AS23" s="460"/>
      <c r="AT23" s="460"/>
    </row>
    <row r="24" spans="2:53" ht="31.5" customHeight="1" x14ac:dyDescent="0.2">
      <c r="C24" s="20"/>
      <c r="D24" s="20"/>
      <c r="E24" s="20"/>
      <c r="P24" s="2626" t="s">
        <v>212</v>
      </c>
      <c r="Q24" s="2626"/>
      <c r="R24" s="2626"/>
      <c r="S24" s="2626"/>
      <c r="T24" s="2626"/>
      <c r="U24" s="2626"/>
      <c r="V24" s="2626"/>
      <c r="W24" s="2626"/>
      <c r="X24" s="2626"/>
      <c r="Y24" s="2325">
        <f>IF(AQ16=0,0,ROUNDUP(AQ16/AQ10,1))</f>
        <v>0</v>
      </c>
      <c r="Z24" s="2326"/>
      <c r="AA24" s="2326"/>
      <c r="AB24" s="2327"/>
      <c r="AC24" s="2223" t="s">
        <v>213</v>
      </c>
      <c r="AD24" s="2224"/>
      <c r="AE24" s="2224"/>
      <c r="AF24" s="2224"/>
      <c r="AG24" s="2224"/>
      <c r="AH24" s="2224"/>
      <c r="AI24" s="2224"/>
      <c r="AJ24" s="2225"/>
      <c r="AK24" s="2350" t="e">
        <f>IF(Q7=1,"-",IF(Q7=3,IF(AK20&lt;=AK21,"適合","不適合"),IF(AND(AK20&lt;=AK21,AK22&lt;=AK23),"適合","不適合")))</f>
        <v>#VALUE!</v>
      </c>
      <c r="AL24" s="2351"/>
      <c r="AM24" s="2351"/>
      <c r="AN24" s="2352"/>
      <c r="AO24" s="460"/>
      <c r="AP24" s="460"/>
      <c r="AQ24" s="460"/>
      <c r="AR24" s="460"/>
      <c r="AS24" s="460"/>
      <c r="AT24" s="461"/>
    </row>
    <row r="25" spans="2:53" ht="37.5" customHeight="1" x14ac:dyDescent="0.2">
      <c r="C25" s="20"/>
      <c r="D25" s="460"/>
      <c r="E25" s="460"/>
      <c r="F25" s="460"/>
      <c r="G25" s="460"/>
      <c r="H25" s="460"/>
      <c r="I25" s="460"/>
      <c r="J25" s="461"/>
      <c r="K25" s="461"/>
      <c r="L25" s="461"/>
      <c r="M25" s="461"/>
      <c r="N25" s="461"/>
      <c r="O25" s="461"/>
      <c r="P25" s="461"/>
      <c r="Q25" s="461"/>
      <c r="R25" s="461"/>
      <c r="S25" s="461"/>
      <c r="T25" s="461"/>
      <c r="U25" s="461"/>
      <c r="V25" s="461"/>
      <c r="W25" s="461"/>
      <c r="X25" s="461"/>
      <c r="Y25" s="2633" t="s">
        <v>214</v>
      </c>
      <c r="Z25" s="2634"/>
      <c r="AA25" s="2634"/>
      <c r="AB25" s="2635"/>
      <c r="AC25" s="2636" t="e">
        <f>IF(OR(Q7=1,AK24="不適合"),"-","共同生活援助サービス費"&amp;IF(Y20/AK21&lt;=3,"(Ⅰ)　（3:1）",IF(Y20/AK21&lt;=4,"（Ⅱ）　（4:1)","（Ⅲ）　（5:1）")))</f>
        <v>#VALUE!</v>
      </c>
      <c r="AD25" s="1219"/>
      <c r="AE25" s="1219"/>
      <c r="AF25" s="1219"/>
      <c r="AG25" s="1219"/>
      <c r="AH25" s="1219"/>
      <c r="AI25" s="1219"/>
      <c r="AJ25" s="1219"/>
      <c r="AK25" s="1219"/>
      <c r="AL25" s="1219"/>
      <c r="AM25" s="1219"/>
      <c r="AN25" s="1220"/>
      <c r="AO25" s="461"/>
      <c r="AP25" s="461"/>
      <c r="AQ25" s="461"/>
      <c r="AR25" s="461"/>
      <c r="AS25" s="461"/>
      <c r="AT25" s="461"/>
    </row>
    <row r="26" spans="2:53" s="22" customFormat="1" ht="31.5" customHeight="1" x14ac:dyDescent="0.2">
      <c r="B26" s="466"/>
      <c r="C26" s="466"/>
      <c r="D26" s="466"/>
      <c r="E26" s="466"/>
      <c r="F26" s="466"/>
      <c r="G26" s="466"/>
      <c r="H26" s="562"/>
      <c r="I26" s="562"/>
      <c r="J26" s="562"/>
      <c r="K26" s="562"/>
      <c r="L26" s="562"/>
      <c r="M26" s="562"/>
      <c r="N26" s="562"/>
      <c r="O26" s="562"/>
      <c r="P26" s="562"/>
      <c r="Q26" s="24"/>
      <c r="R26" s="562"/>
      <c r="S26" s="562"/>
      <c r="T26" s="63"/>
      <c r="U26" s="562"/>
      <c r="V26" s="562"/>
      <c r="W26" s="24"/>
      <c r="AC26" s="24"/>
      <c r="AD26" s="24"/>
      <c r="AE26" s="24"/>
      <c r="AF26" s="562"/>
      <c r="AG26" s="562"/>
      <c r="AH26" s="562"/>
      <c r="AI26" s="562"/>
      <c r="AJ26" s="562"/>
      <c r="AK26" s="24"/>
      <c r="AL26" s="24"/>
      <c r="AM26" s="562"/>
      <c r="AN26" s="562"/>
      <c r="AO26" s="562"/>
      <c r="AP26" s="562"/>
      <c r="AQ26" s="562"/>
      <c r="AR26" s="562"/>
      <c r="AS26" s="562"/>
      <c r="AT26" s="562"/>
    </row>
    <row r="27" spans="2:53" s="22" customFormat="1" x14ac:dyDescent="0.2">
      <c r="B27" s="466"/>
      <c r="C27" s="466"/>
      <c r="D27" s="466"/>
      <c r="E27" s="466"/>
      <c r="F27" s="466"/>
      <c r="G27" s="466"/>
      <c r="H27" s="562"/>
      <c r="I27" s="562"/>
      <c r="J27" s="562"/>
      <c r="K27" s="562"/>
      <c r="L27" s="562"/>
      <c r="M27" s="562"/>
      <c r="N27" s="562"/>
      <c r="O27" s="562"/>
      <c r="P27" s="562"/>
      <c r="Q27" s="24"/>
      <c r="R27" s="562"/>
      <c r="S27" s="562"/>
      <c r="T27" s="562"/>
      <c r="U27" s="562"/>
      <c r="V27" s="562"/>
      <c r="W27" s="63"/>
      <c r="X27" s="63"/>
      <c r="Y27" s="63"/>
      <c r="Z27" s="63"/>
      <c r="AA27" s="63"/>
      <c r="AB27" s="63"/>
      <c r="AT27" s="562"/>
    </row>
    <row r="28" spans="2:53" s="22" customFormat="1" x14ac:dyDescent="0.2">
      <c r="B28" s="466"/>
      <c r="C28" s="466"/>
      <c r="D28" s="466"/>
      <c r="E28" s="466"/>
      <c r="F28" s="466"/>
      <c r="G28" s="466"/>
      <c r="H28" s="562"/>
      <c r="I28" s="562"/>
      <c r="J28" s="562"/>
      <c r="K28" s="562"/>
      <c r="L28" s="562"/>
      <c r="M28" s="562"/>
      <c r="N28" s="562"/>
      <c r="O28" s="562"/>
      <c r="P28" s="562"/>
      <c r="Q28" s="24"/>
      <c r="R28" s="562"/>
      <c r="S28" s="562"/>
      <c r="T28" s="562"/>
      <c r="U28" s="562"/>
      <c r="V28" s="562"/>
      <c r="W28" s="63"/>
      <c r="X28" s="63"/>
      <c r="Y28" s="63"/>
      <c r="Z28" s="63"/>
      <c r="AA28" s="63"/>
      <c r="AB28" s="63"/>
      <c r="AC28" s="63"/>
      <c r="AD28" s="63"/>
      <c r="AE28" s="63"/>
      <c r="AF28" s="63"/>
      <c r="AG28" s="63"/>
      <c r="AH28" s="63"/>
      <c r="AI28" s="63"/>
      <c r="AJ28" s="63"/>
      <c r="AK28" s="63"/>
      <c r="AL28" s="63"/>
      <c r="AM28" s="63"/>
      <c r="AN28" s="63"/>
      <c r="AO28" s="63"/>
      <c r="AP28" s="2637"/>
      <c r="AQ28" s="2637"/>
      <c r="AR28" s="2637"/>
      <c r="AS28" s="63"/>
      <c r="AT28" s="562"/>
    </row>
    <row r="29" spans="2:53" s="22" customFormat="1" x14ac:dyDescent="0.2">
      <c r="B29" s="563"/>
      <c r="C29" s="563"/>
      <c r="D29" s="563"/>
      <c r="E29" s="563"/>
      <c r="F29" s="563"/>
      <c r="G29" s="563"/>
      <c r="H29" s="564"/>
      <c r="I29" s="564"/>
      <c r="J29" s="564"/>
      <c r="K29" s="564"/>
      <c r="L29" s="564"/>
      <c r="M29" s="564"/>
      <c r="N29" s="564"/>
      <c r="O29" s="564"/>
      <c r="P29" s="564"/>
      <c r="Q29" s="152"/>
      <c r="R29" s="564"/>
      <c r="S29" s="564"/>
      <c r="T29" s="564"/>
      <c r="U29" s="564"/>
      <c r="V29" s="564"/>
      <c r="W29" s="150"/>
      <c r="X29" s="150"/>
      <c r="Y29" s="150"/>
      <c r="Z29" s="150"/>
      <c r="AA29" s="150"/>
      <c r="AB29" s="150"/>
      <c r="AC29" s="150"/>
      <c r="AD29" s="150"/>
      <c r="AE29" s="150"/>
      <c r="AF29" s="150"/>
      <c r="AG29" s="150"/>
      <c r="AH29" s="150"/>
      <c r="AI29" s="150"/>
      <c r="AJ29" s="150"/>
      <c r="AK29" s="150"/>
      <c r="AL29" s="150"/>
      <c r="AM29" s="150"/>
      <c r="AN29" s="150"/>
      <c r="AO29" s="150"/>
      <c r="AP29" s="2334"/>
      <c r="AQ29" s="2334"/>
      <c r="AR29" s="2334"/>
      <c r="AS29" s="150"/>
      <c r="AT29" s="562"/>
    </row>
    <row r="30" spans="2:53" s="22" customFormat="1" x14ac:dyDescent="0.2">
      <c r="B30" s="563"/>
      <c r="C30" s="563"/>
      <c r="D30" s="563"/>
      <c r="E30" s="563"/>
      <c r="F30" s="563"/>
      <c r="G30" s="563"/>
      <c r="H30" s="564"/>
      <c r="I30" s="564"/>
      <c r="J30" s="564"/>
      <c r="K30" s="564"/>
      <c r="L30" s="564"/>
      <c r="M30" s="564"/>
      <c r="N30" s="564"/>
      <c r="O30" s="564"/>
      <c r="P30" s="564"/>
      <c r="Q30" s="152"/>
      <c r="R30" s="564"/>
      <c r="S30" s="564"/>
      <c r="T30" s="564"/>
      <c r="U30" s="564"/>
      <c r="V30" s="564"/>
      <c r="W30" s="150"/>
      <c r="X30" s="150"/>
      <c r="Y30" s="150"/>
      <c r="Z30" s="150"/>
      <c r="AA30" s="150"/>
      <c r="AB30" s="150"/>
      <c r="AC30" s="150"/>
      <c r="AD30" s="150"/>
      <c r="AE30" s="150"/>
      <c r="AF30" s="150"/>
      <c r="AG30" s="150"/>
      <c r="AH30" s="150"/>
      <c r="AI30" s="150"/>
      <c r="AJ30" s="150"/>
      <c r="AK30" s="150"/>
      <c r="AL30" s="150"/>
      <c r="AM30" s="150"/>
      <c r="AN30" s="150"/>
      <c r="AO30" s="150"/>
      <c r="AP30" s="2334"/>
      <c r="AQ30" s="2334"/>
      <c r="AR30" s="2334"/>
      <c r="AS30" s="150"/>
      <c r="AT30" s="562"/>
    </row>
    <row r="31" spans="2:53" s="22" customFormat="1" x14ac:dyDescent="0.2">
      <c r="B31" s="563"/>
      <c r="C31" s="563"/>
      <c r="D31" s="563"/>
      <c r="E31" s="563"/>
      <c r="F31" s="563"/>
      <c r="G31" s="563"/>
      <c r="H31" s="564"/>
      <c r="I31" s="564"/>
      <c r="J31" s="564"/>
      <c r="K31" s="564"/>
      <c r="L31" s="564"/>
      <c r="M31" s="564"/>
      <c r="N31" s="564"/>
      <c r="O31" s="564"/>
      <c r="P31" s="152"/>
      <c r="Q31" s="152"/>
      <c r="R31" s="152"/>
      <c r="S31" s="152"/>
      <c r="T31" s="152"/>
      <c r="U31" s="152"/>
      <c r="V31" s="152"/>
      <c r="W31" s="152"/>
      <c r="X31" s="152"/>
      <c r="Y31" s="152"/>
      <c r="Z31" s="152"/>
      <c r="AA31" s="152"/>
      <c r="AB31" s="152"/>
      <c r="AC31" s="150"/>
      <c r="AD31" s="150"/>
      <c r="AE31" s="150"/>
      <c r="AF31" s="150"/>
      <c r="AG31" s="150"/>
      <c r="AH31" s="150"/>
      <c r="AI31" s="150"/>
      <c r="AJ31" s="150"/>
      <c r="AK31" s="150"/>
      <c r="AL31" s="150"/>
      <c r="AM31" s="150"/>
      <c r="AN31" s="150"/>
      <c r="AO31" s="150"/>
      <c r="AP31" s="150"/>
      <c r="AQ31" s="150"/>
      <c r="AR31" s="150"/>
      <c r="AS31" s="150"/>
      <c r="AT31" s="562"/>
    </row>
    <row r="32" spans="2:53" s="22" customFormat="1" x14ac:dyDescent="0.2">
      <c r="B32" s="153"/>
      <c r="C32" s="152"/>
      <c r="D32" s="152"/>
      <c r="E32" s="152"/>
      <c r="F32" s="152"/>
      <c r="G32" s="152"/>
      <c r="H32" s="152"/>
      <c r="I32" s="152"/>
      <c r="J32" s="152"/>
      <c r="K32" s="152"/>
      <c r="L32" s="152"/>
      <c r="M32" s="152"/>
      <c r="N32" s="152"/>
      <c r="O32" s="152"/>
      <c r="P32" s="564"/>
      <c r="Q32" s="152"/>
      <c r="R32" s="564"/>
      <c r="S32" s="564"/>
      <c r="T32" s="153"/>
      <c r="U32" s="564"/>
      <c r="V32" s="564"/>
      <c r="W32" s="152"/>
      <c r="X32" s="153"/>
      <c r="Y32" s="153"/>
      <c r="Z32" s="153"/>
      <c r="AA32" s="153"/>
      <c r="AB32" s="153"/>
      <c r="AC32" s="152"/>
      <c r="AD32" s="152"/>
      <c r="AE32" s="152"/>
      <c r="AF32" s="152"/>
      <c r="AG32" s="153"/>
      <c r="AH32" s="153"/>
      <c r="AI32" s="153"/>
      <c r="AJ32" s="153"/>
      <c r="AK32" s="153"/>
      <c r="AL32" s="153"/>
      <c r="AM32" s="153"/>
      <c r="AN32" s="153"/>
      <c r="AO32" s="153"/>
      <c r="AP32" s="153"/>
      <c r="AQ32" s="153"/>
      <c r="AR32" s="153"/>
      <c r="AS32" s="153"/>
    </row>
    <row r="33" spans="2:48" s="22" customFormat="1" ht="13.5" customHeight="1" x14ac:dyDescent="0.2">
      <c r="B33" s="563"/>
      <c r="C33" s="563"/>
      <c r="D33" s="563"/>
      <c r="E33" s="563"/>
      <c r="F33" s="563"/>
      <c r="G33" s="563"/>
      <c r="H33" s="564"/>
      <c r="I33" s="564"/>
      <c r="J33" s="564"/>
      <c r="K33" s="564"/>
      <c r="L33" s="564"/>
      <c r="M33" s="564"/>
      <c r="N33" s="564"/>
      <c r="O33" s="564"/>
      <c r="P33" s="564"/>
      <c r="Q33" s="152"/>
      <c r="R33" s="564"/>
      <c r="S33" s="564"/>
      <c r="T33" s="564"/>
      <c r="U33" s="564"/>
      <c r="V33" s="564"/>
      <c r="W33" s="150"/>
      <c r="X33" s="150"/>
      <c r="Y33" s="150"/>
      <c r="Z33" s="150"/>
      <c r="AA33" s="150"/>
      <c r="AB33" s="150"/>
      <c r="AC33" s="153"/>
      <c r="AD33" s="153"/>
      <c r="AE33" s="153"/>
      <c r="AF33" s="153"/>
      <c r="AG33" s="153"/>
      <c r="AH33" s="153"/>
      <c r="AI33" s="153"/>
      <c r="AJ33" s="153"/>
      <c r="AK33" s="153"/>
      <c r="AL33" s="153"/>
      <c r="AM33" s="153"/>
      <c r="AN33" s="153"/>
      <c r="AO33" s="153"/>
      <c r="AP33" s="153"/>
      <c r="AQ33" s="153"/>
      <c r="AR33" s="153"/>
      <c r="AS33" s="153"/>
      <c r="AT33" s="562"/>
    </row>
    <row r="34" spans="2:48" s="22" customFormat="1" x14ac:dyDescent="0.2">
      <c r="B34" s="563"/>
      <c r="C34" s="563"/>
      <c r="D34" s="563"/>
      <c r="E34" s="563"/>
      <c r="F34" s="563"/>
      <c r="G34" s="563"/>
      <c r="H34" s="564">
        <v>23</v>
      </c>
      <c r="I34" s="564">
        <v>1</v>
      </c>
      <c r="J34" s="564"/>
      <c r="K34" s="564"/>
      <c r="L34" s="564"/>
      <c r="M34" s="564"/>
      <c r="N34" s="564"/>
      <c r="O34" s="564"/>
      <c r="P34" s="565"/>
      <c r="Q34" s="170"/>
      <c r="R34" s="565"/>
      <c r="S34" s="565"/>
      <c r="T34" s="565"/>
      <c r="U34" s="565"/>
      <c r="V34" s="565"/>
      <c r="W34" s="171"/>
      <c r="X34" s="171"/>
      <c r="Y34" s="171"/>
      <c r="Z34" s="171"/>
      <c r="AA34" s="171"/>
      <c r="AB34" s="171"/>
      <c r="AC34" s="171"/>
      <c r="AD34" s="171"/>
      <c r="AE34" s="171"/>
      <c r="AF34" s="171"/>
      <c r="AG34" s="171"/>
      <c r="AH34" s="171"/>
      <c r="AI34" s="171"/>
      <c r="AJ34" s="171"/>
      <c r="AK34" s="171"/>
      <c r="AL34" s="171"/>
      <c r="AM34" s="150"/>
      <c r="AN34" s="150"/>
      <c r="AO34" s="150"/>
      <c r="AP34" s="150"/>
      <c r="AQ34" s="150"/>
      <c r="AR34" s="150"/>
      <c r="AS34" s="150"/>
      <c r="AT34" s="562"/>
    </row>
    <row r="35" spans="2:48" s="22" customFormat="1" ht="14.4" x14ac:dyDescent="0.2">
      <c r="B35" s="563"/>
      <c r="C35" s="563"/>
      <c r="D35" s="563"/>
      <c r="E35" s="563"/>
      <c r="F35" s="563"/>
      <c r="G35" s="563"/>
      <c r="H35" s="564">
        <v>24</v>
      </c>
      <c r="I35" s="564">
        <v>2</v>
      </c>
      <c r="J35" s="564"/>
      <c r="K35" s="564"/>
      <c r="L35" s="564"/>
      <c r="M35" s="564"/>
      <c r="N35" s="564"/>
      <c r="O35" s="564"/>
      <c r="P35" s="565"/>
      <c r="Q35" s="266" t="s">
        <v>215</v>
      </c>
      <c r="R35" s="566"/>
      <c r="S35" s="566"/>
      <c r="T35" s="566"/>
      <c r="U35" s="566"/>
      <c r="V35" s="566"/>
      <c r="W35" s="264"/>
      <c r="X35" s="264"/>
      <c r="Y35" s="264"/>
      <c r="Z35" s="264"/>
      <c r="AA35" s="264"/>
      <c r="AB35" s="264"/>
      <c r="AC35" s="171"/>
      <c r="AD35" s="171"/>
      <c r="AE35" s="171"/>
      <c r="AF35" s="171"/>
      <c r="AG35" s="171"/>
      <c r="AH35" s="171"/>
      <c r="AI35" s="171"/>
      <c r="AJ35" s="171"/>
      <c r="AK35" s="171"/>
      <c r="AL35" s="171"/>
      <c r="AM35" s="150"/>
      <c r="AN35" s="150"/>
      <c r="AO35" s="150"/>
      <c r="AP35" s="150"/>
      <c r="AQ35" s="150"/>
      <c r="AR35" s="150"/>
      <c r="AS35" s="150"/>
      <c r="AT35" s="562"/>
    </row>
    <row r="36" spans="2:48" s="22" customFormat="1" ht="14.4" x14ac:dyDescent="0.2">
      <c r="B36" s="563"/>
      <c r="C36" s="563"/>
      <c r="D36" s="563"/>
      <c r="E36" s="563"/>
      <c r="F36" s="563"/>
      <c r="G36" s="563"/>
      <c r="H36" s="564">
        <v>25</v>
      </c>
      <c r="I36" s="564">
        <v>3</v>
      </c>
      <c r="J36" s="564"/>
      <c r="K36" s="564"/>
      <c r="L36" s="564"/>
      <c r="M36" s="564"/>
      <c r="N36" s="564"/>
      <c r="O36" s="564"/>
      <c r="P36" s="565"/>
      <c r="Q36" s="266" t="s">
        <v>718</v>
      </c>
      <c r="R36" s="566"/>
      <c r="S36" s="566"/>
      <c r="T36" s="566"/>
      <c r="U36" s="566"/>
      <c r="V36" s="566"/>
      <c r="W36" s="264"/>
      <c r="X36" s="264"/>
      <c r="Y36" s="264"/>
      <c r="Z36" s="264"/>
      <c r="AA36" s="264"/>
      <c r="AB36" s="264"/>
      <c r="AC36" s="171"/>
      <c r="AD36" s="171"/>
      <c r="AE36" s="171"/>
      <c r="AF36" s="171"/>
      <c r="AG36" s="171"/>
      <c r="AH36" s="171"/>
      <c r="AI36" s="171"/>
      <c r="AJ36" s="171"/>
      <c r="AK36" s="171"/>
      <c r="AL36" s="171"/>
      <c r="AM36" s="150"/>
      <c r="AN36" s="150"/>
      <c r="AO36" s="150"/>
      <c r="AP36" s="150"/>
      <c r="AQ36" s="150"/>
      <c r="AR36" s="150"/>
      <c r="AS36" s="150"/>
      <c r="AT36" s="562"/>
    </row>
    <row r="37" spans="2:48" s="22" customFormat="1" ht="14.4" x14ac:dyDescent="0.2">
      <c r="B37" s="563"/>
      <c r="C37" s="563"/>
      <c r="D37" s="563"/>
      <c r="E37" s="563"/>
      <c r="F37" s="563"/>
      <c r="G37" s="563"/>
      <c r="H37" s="564"/>
      <c r="I37" s="564">
        <v>4</v>
      </c>
      <c r="J37" s="564"/>
      <c r="K37" s="564"/>
      <c r="L37" s="564"/>
      <c r="M37" s="564"/>
      <c r="N37" s="564"/>
      <c r="O37" s="564"/>
      <c r="P37" s="565"/>
      <c r="Q37" s="266"/>
      <c r="R37" s="566"/>
      <c r="S37" s="566"/>
      <c r="T37" s="566"/>
      <c r="U37" s="566"/>
      <c r="V37" s="566"/>
      <c r="W37" s="265"/>
      <c r="X37" s="264"/>
      <c r="Y37" s="264"/>
      <c r="Z37" s="264"/>
      <c r="AA37" s="264"/>
      <c r="AB37" s="264"/>
      <c r="AC37" s="171"/>
      <c r="AD37" s="171"/>
      <c r="AE37" s="171"/>
      <c r="AF37" s="171"/>
      <c r="AG37" s="171"/>
      <c r="AH37" s="171"/>
      <c r="AI37" s="171"/>
      <c r="AJ37" s="171"/>
      <c r="AK37" s="171"/>
      <c r="AL37" s="171"/>
      <c r="AM37" s="150"/>
      <c r="AN37" s="150"/>
      <c r="AO37" s="150"/>
      <c r="AP37" s="150"/>
      <c r="AQ37" s="150"/>
      <c r="AR37" s="150"/>
      <c r="AS37" s="150"/>
      <c r="AT37" s="562"/>
    </row>
    <row r="38" spans="2:48" s="22" customFormat="1" ht="14.4" x14ac:dyDescent="0.2">
      <c r="B38" s="563"/>
      <c r="C38" s="563"/>
      <c r="D38" s="563"/>
      <c r="E38" s="563"/>
      <c r="F38" s="563"/>
      <c r="G38" s="563"/>
      <c r="H38" s="564"/>
      <c r="I38" s="564">
        <v>5</v>
      </c>
      <c r="J38" s="564"/>
      <c r="K38" s="564"/>
      <c r="L38" s="564"/>
      <c r="M38" s="564"/>
      <c r="N38" s="564"/>
      <c r="O38" s="564"/>
      <c r="P38" s="565"/>
      <c r="Q38" s="266"/>
      <c r="R38" s="566"/>
      <c r="S38" s="566"/>
      <c r="T38" s="566"/>
      <c r="U38" s="566"/>
      <c r="V38" s="566"/>
      <c r="W38" s="265"/>
      <c r="X38" s="264"/>
      <c r="Y38" s="264"/>
      <c r="Z38" s="264"/>
      <c r="AA38" s="264"/>
      <c r="AB38" s="264"/>
      <c r="AC38" s="171"/>
      <c r="AD38" s="171"/>
      <c r="AE38" s="171"/>
      <c r="AF38" s="171"/>
      <c r="AG38" s="171"/>
      <c r="AH38" s="171"/>
      <c r="AI38" s="171"/>
      <c r="AJ38" s="171"/>
      <c r="AK38" s="171"/>
      <c r="AL38" s="171"/>
      <c r="AM38" s="150"/>
      <c r="AN38" s="150"/>
      <c r="AO38" s="150"/>
      <c r="AP38" s="150"/>
      <c r="AQ38" s="150"/>
      <c r="AR38" s="150"/>
      <c r="AS38" s="150"/>
      <c r="AT38" s="562"/>
    </row>
    <row r="39" spans="2:48" s="22" customFormat="1" x14ac:dyDescent="0.2">
      <c r="B39" s="563"/>
      <c r="C39" s="563"/>
      <c r="D39" s="563"/>
      <c r="E39" s="563"/>
      <c r="F39" s="563"/>
      <c r="G39" s="563"/>
      <c r="H39" s="564"/>
      <c r="I39" s="564">
        <v>6</v>
      </c>
      <c r="J39" s="564"/>
      <c r="K39" s="564"/>
      <c r="L39" s="564"/>
      <c r="M39" s="564"/>
      <c r="N39" s="564"/>
      <c r="O39" s="564"/>
      <c r="P39" s="170"/>
      <c r="Q39" s="170"/>
      <c r="R39" s="170"/>
      <c r="S39" s="170"/>
      <c r="T39" s="170"/>
      <c r="U39" s="170"/>
      <c r="V39" s="170"/>
      <c r="W39" s="170"/>
      <c r="X39" s="170"/>
      <c r="Y39" s="170"/>
      <c r="Z39" s="170"/>
      <c r="AA39" s="170"/>
      <c r="AB39" s="170"/>
      <c r="AC39" s="171"/>
      <c r="AD39" s="171"/>
      <c r="AE39" s="171"/>
      <c r="AF39" s="171"/>
      <c r="AG39" s="171"/>
      <c r="AH39" s="171"/>
      <c r="AI39" s="171"/>
      <c r="AJ39" s="171"/>
      <c r="AK39" s="171"/>
      <c r="AL39" s="171"/>
      <c r="AM39" s="150"/>
      <c r="AN39" s="150"/>
      <c r="AO39" s="150"/>
      <c r="AP39" s="150"/>
      <c r="AQ39" s="150"/>
      <c r="AR39" s="150"/>
      <c r="AS39" s="150"/>
      <c r="AT39" s="562"/>
    </row>
    <row r="40" spans="2:48" s="22" customFormat="1" x14ac:dyDescent="0.2">
      <c r="B40" s="563"/>
      <c r="C40" s="563"/>
      <c r="D40" s="563"/>
      <c r="E40" s="563"/>
      <c r="F40" s="153"/>
      <c r="G40" s="153"/>
      <c r="H40" s="152"/>
      <c r="I40" s="564">
        <v>7</v>
      </c>
      <c r="J40" s="152"/>
      <c r="K40" s="152"/>
      <c r="L40" s="152"/>
      <c r="M40" s="152"/>
      <c r="N40" s="152"/>
      <c r="O40" s="152"/>
      <c r="P40" s="170"/>
      <c r="Q40" s="170"/>
      <c r="R40" s="170"/>
      <c r="S40" s="170"/>
      <c r="T40" s="170"/>
      <c r="U40" s="170"/>
      <c r="V40" s="170"/>
      <c r="W40" s="170"/>
      <c r="X40" s="170"/>
      <c r="Y40" s="170"/>
      <c r="Z40" s="170"/>
      <c r="AA40" s="170"/>
      <c r="AB40" s="170"/>
      <c r="AC40" s="170"/>
      <c r="AD40" s="170"/>
      <c r="AE40" s="170"/>
      <c r="AF40" s="170"/>
      <c r="AG40" s="170"/>
      <c r="AH40" s="170"/>
      <c r="AI40" s="565"/>
      <c r="AJ40" s="565"/>
      <c r="AK40" s="565"/>
      <c r="AL40" s="565"/>
      <c r="AM40" s="564"/>
      <c r="AN40" s="152"/>
      <c r="AO40" s="564"/>
      <c r="AP40" s="564"/>
      <c r="AQ40" s="564"/>
      <c r="AR40" s="564"/>
      <c r="AS40" s="564"/>
      <c r="AT40" s="24"/>
      <c r="AU40" s="24"/>
      <c r="AV40" s="24"/>
    </row>
    <row r="41" spans="2:48" s="22" customFormat="1" x14ac:dyDescent="0.2">
      <c r="B41" s="153"/>
      <c r="C41" s="153"/>
      <c r="D41" s="153"/>
      <c r="E41" s="153"/>
      <c r="F41" s="153"/>
      <c r="G41" s="153"/>
      <c r="H41" s="152"/>
      <c r="I41" s="564">
        <v>8</v>
      </c>
      <c r="J41" s="152"/>
      <c r="K41" s="152"/>
      <c r="L41" s="152"/>
      <c r="M41" s="152"/>
      <c r="N41" s="152"/>
      <c r="O41" s="152"/>
      <c r="P41" s="170"/>
      <c r="Q41" s="565"/>
      <c r="R41" s="565"/>
      <c r="S41" s="565"/>
      <c r="T41" s="171"/>
      <c r="U41" s="170"/>
      <c r="V41" s="170"/>
      <c r="W41" s="2638"/>
      <c r="X41" s="2638"/>
      <c r="Y41" s="2638"/>
      <c r="Z41" s="170"/>
      <c r="AA41" s="170"/>
      <c r="AB41" s="170"/>
      <c r="AC41" s="171" t="s">
        <v>216</v>
      </c>
      <c r="AD41" s="170"/>
      <c r="AE41" s="170"/>
      <c r="AF41" s="170"/>
      <c r="AG41" s="170"/>
      <c r="AH41" s="170"/>
      <c r="AI41" s="170"/>
      <c r="AJ41" s="170"/>
      <c r="AK41" s="170"/>
      <c r="AL41" s="170" t="e">
        <f>Y20/AK21</f>
        <v>#VALUE!</v>
      </c>
      <c r="AM41" s="152"/>
      <c r="AN41" s="152"/>
      <c r="AO41" s="152"/>
      <c r="AP41" s="152"/>
      <c r="AQ41" s="152"/>
      <c r="AR41" s="153"/>
      <c r="AS41" s="153"/>
    </row>
    <row r="42" spans="2:48" s="22" customFormat="1" x14ac:dyDescent="0.2">
      <c r="B42" s="153"/>
      <c r="C42" s="153"/>
      <c r="D42" s="153"/>
      <c r="E42" s="153"/>
      <c r="F42" s="153"/>
      <c r="G42" s="153"/>
      <c r="H42" s="152"/>
      <c r="I42" s="564">
        <v>9</v>
      </c>
      <c r="J42" s="152"/>
      <c r="K42" s="152"/>
      <c r="L42" s="152"/>
      <c r="M42" s="152"/>
      <c r="N42" s="152"/>
      <c r="O42" s="152"/>
      <c r="P42" s="565"/>
      <c r="Q42" s="565"/>
      <c r="R42" s="565"/>
      <c r="S42" s="565"/>
      <c r="T42" s="172"/>
      <c r="U42" s="171"/>
      <c r="V42" s="171"/>
      <c r="W42" s="171"/>
      <c r="X42" s="171"/>
      <c r="Y42" s="171"/>
      <c r="Z42" s="171"/>
      <c r="AA42" s="171"/>
      <c r="AB42" s="171"/>
      <c r="AC42" s="170"/>
      <c r="AD42" s="170"/>
      <c r="AE42" s="170"/>
      <c r="AF42" s="170"/>
      <c r="AG42" s="170"/>
      <c r="AH42" s="170"/>
      <c r="AI42" s="170"/>
      <c r="AJ42" s="170"/>
      <c r="AK42" s="170"/>
      <c r="AL42" s="170"/>
      <c r="AM42" s="152"/>
      <c r="AN42" s="152"/>
      <c r="AO42" s="152"/>
      <c r="AP42" s="152"/>
      <c r="AQ42" s="152"/>
      <c r="AR42" s="152"/>
      <c r="AS42" s="152"/>
      <c r="AT42" s="24"/>
    </row>
    <row r="43" spans="2:48" s="22" customFormat="1" x14ac:dyDescent="0.2">
      <c r="B43" s="563"/>
      <c r="C43" s="563"/>
      <c r="D43" s="563"/>
      <c r="E43" s="563"/>
      <c r="F43" s="563"/>
      <c r="G43" s="563"/>
      <c r="H43" s="564"/>
      <c r="I43" s="564">
        <v>10</v>
      </c>
      <c r="J43" s="564"/>
      <c r="K43" s="564"/>
      <c r="L43" s="564"/>
      <c r="M43" s="564"/>
      <c r="N43" s="564"/>
      <c r="O43" s="564"/>
      <c r="P43" s="565"/>
      <c r="Q43" s="565"/>
      <c r="R43" s="567"/>
      <c r="S43" s="565"/>
      <c r="T43" s="172"/>
      <c r="U43" s="171"/>
      <c r="V43" s="2631"/>
      <c r="W43" s="2631"/>
      <c r="X43" s="2631"/>
      <c r="Y43" s="2631"/>
      <c r="Z43" s="2631"/>
      <c r="AA43" s="173"/>
      <c r="AB43" s="173"/>
      <c r="AC43" s="173"/>
      <c r="AD43" s="173"/>
      <c r="AE43" s="173"/>
      <c r="AF43" s="565"/>
      <c r="AG43" s="565"/>
      <c r="AH43" s="565"/>
      <c r="AI43" s="565"/>
      <c r="AJ43" s="565"/>
      <c r="AK43" s="170"/>
      <c r="AL43" s="170"/>
      <c r="AM43" s="564"/>
      <c r="AN43" s="564"/>
      <c r="AO43" s="564"/>
      <c r="AP43" s="564"/>
      <c r="AQ43" s="564"/>
      <c r="AR43" s="564"/>
      <c r="AS43" s="564"/>
      <c r="AT43" s="562"/>
    </row>
    <row r="44" spans="2:48" s="22" customFormat="1" ht="18" customHeight="1" x14ac:dyDescent="0.2">
      <c r="B44" s="563"/>
      <c r="C44" s="563"/>
      <c r="D44" s="563"/>
      <c r="E44" s="563"/>
      <c r="F44" s="563"/>
      <c r="G44" s="563"/>
      <c r="H44" s="564"/>
      <c r="I44" s="564">
        <v>11</v>
      </c>
      <c r="J44" s="564"/>
      <c r="K44" s="564"/>
      <c r="L44" s="564"/>
      <c r="M44" s="564"/>
      <c r="N44" s="564"/>
      <c r="O44" s="564"/>
      <c r="P44" s="564"/>
      <c r="Q44" s="152"/>
      <c r="R44" s="150"/>
      <c r="S44" s="152"/>
      <c r="T44" s="152"/>
      <c r="U44" s="152"/>
      <c r="V44" s="2632"/>
      <c r="W44" s="2632"/>
      <c r="X44" s="2632"/>
      <c r="Y44" s="2632"/>
      <c r="Z44" s="2632"/>
      <c r="AA44" s="174"/>
      <c r="AB44" s="174"/>
      <c r="AC44" s="174"/>
      <c r="AD44" s="174"/>
      <c r="AE44" s="174"/>
      <c r="AF44" s="150"/>
      <c r="AG44" s="150"/>
      <c r="AH44" s="150"/>
      <c r="AI44" s="150"/>
      <c r="AJ44" s="150"/>
      <c r="AK44" s="564"/>
      <c r="AL44" s="564"/>
      <c r="AM44" s="564"/>
      <c r="AN44" s="564"/>
      <c r="AO44" s="564"/>
      <c r="AP44" s="564"/>
      <c r="AQ44" s="564"/>
      <c r="AR44" s="564"/>
      <c r="AS44" s="564"/>
      <c r="AT44" s="562"/>
    </row>
    <row r="45" spans="2:48" s="22" customFormat="1" x14ac:dyDescent="0.2">
      <c r="B45" s="563"/>
      <c r="C45" s="563"/>
      <c r="D45" s="563"/>
      <c r="E45" s="563"/>
      <c r="F45" s="563"/>
      <c r="G45" s="563"/>
      <c r="H45" s="564"/>
      <c r="I45" s="564">
        <v>12</v>
      </c>
      <c r="J45" s="564"/>
      <c r="K45" s="564"/>
      <c r="L45" s="564"/>
      <c r="M45" s="564"/>
      <c r="N45" s="564"/>
      <c r="O45" s="564"/>
      <c r="P45" s="152"/>
      <c r="Q45" s="152"/>
      <c r="R45" s="150"/>
      <c r="S45" s="152"/>
      <c r="T45" s="152"/>
      <c r="U45" s="152"/>
      <c r="V45" s="2632"/>
      <c r="W45" s="2632"/>
      <c r="X45" s="2632"/>
      <c r="Y45" s="2632"/>
      <c r="Z45" s="2632"/>
      <c r="AA45" s="174"/>
      <c r="AB45" s="174"/>
      <c r="AC45" s="174"/>
      <c r="AD45" s="174"/>
      <c r="AE45" s="174"/>
      <c r="AF45" s="150"/>
      <c r="AG45" s="150"/>
      <c r="AH45" s="150"/>
      <c r="AI45" s="150"/>
      <c r="AJ45" s="150"/>
      <c r="AK45" s="564"/>
      <c r="AL45" s="564"/>
      <c r="AM45" s="564"/>
      <c r="AN45" s="564"/>
      <c r="AO45" s="564"/>
      <c r="AP45" s="564"/>
      <c r="AQ45" s="564"/>
      <c r="AR45" s="564"/>
      <c r="AS45" s="564"/>
      <c r="AT45" s="562"/>
    </row>
    <row r="46" spans="2:48" s="22" customFormat="1" x14ac:dyDescent="0.2">
      <c r="B46" s="153"/>
      <c r="C46" s="153"/>
      <c r="D46" s="153"/>
      <c r="E46" s="153"/>
      <c r="F46" s="153"/>
      <c r="G46" s="153"/>
      <c r="H46" s="152"/>
      <c r="I46" s="564"/>
      <c r="J46" s="152"/>
      <c r="K46" s="152"/>
      <c r="L46" s="152"/>
      <c r="M46" s="152"/>
      <c r="N46" s="152"/>
      <c r="O46" s="152"/>
      <c r="P46" s="152"/>
      <c r="Q46" s="152"/>
      <c r="R46" s="150"/>
      <c r="S46" s="152"/>
      <c r="T46" s="152"/>
      <c r="U46" s="152"/>
      <c r="V46" s="2632"/>
      <c r="W46" s="2632"/>
      <c r="X46" s="2632"/>
      <c r="Y46" s="2632"/>
      <c r="Z46" s="2632"/>
      <c r="AA46" s="174"/>
      <c r="AB46" s="174"/>
      <c r="AC46" s="174"/>
      <c r="AD46" s="174"/>
      <c r="AE46" s="174"/>
      <c r="AF46" s="152"/>
      <c r="AG46" s="152"/>
      <c r="AH46" s="152"/>
      <c r="AI46" s="152"/>
      <c r="AJ46" s="152"/>
      <c r="AK46" s="152"/>
      <c r="AL46" s="152"/>
      <c r="AM46" s="152"/>
      <c r="AN46" s="152"/>
      <c r="AO46" s="152"/>
      <c r="AP46" s="152"/>
      <c r="AQ46" s="152"/>
      <c r="AR46" s="152"/>
      <c r="AS46" s="152"/>
      <c r="AT46" s="24"/>
    </row>
    <row r="47" spans="2:48" s="22" customFormat="1" x14ac:dyDescent="0.2">
      <c r="B47" s="153"/>
      <c r="C47" s="153"/>
      <c r="D47" s="153"/>
      <c r="E47" s="153"/>
      <c r="F47" s="153"/>
      <c r="G47" s="153"/>
      <c r="H47" s="152"/>
      <c r="I47" s="564"/>
      <c r="J47" s="152"/>
      <c r="K47" s="152"/>
      <c r="L47" s="152"/>
      <c r="M47" s="152"/>
      <c r="N47" s="152"/>
      <c r="O47" s="152"/>
      <c r="P47" s="152"/>
      <c r="Q47" s="152"/>
      <c r="R47" s="152"/>
      <c r="S47" s="152"/>
      <c r="T47" s="152"/>
      <c r="U47" s="152"/>
      <c r="V47" s="2632"/>
      <c r="W47" s="2632"/>
      <c r="X47" s="2632"/>
      <c r="Y47" s="2632"/>
      <c r="Z47" s="2632"/>
      <c r="AA47" s="174"/>
      <c r="AB47" s="174"/>
      <c r="AC47" s="174"/>
      <c r="AD47" s="174"/>
      <c r="AE47" s="174"/>
      <c r="AF47" s="152"/>
      <c r="AG47" s="152"/>
      <c r="AH47" s="152"/>
      <c r="AI47" s="152"/>
      <c r="AJ47" s="152"/>
      <c r="AK47" s="152"/>
      <c r="AL47" s="152"/>
      <c r="AM47" s="152"/>
      <c r="AN47" s="152"/>
      <c r="AO47" s="152"/>
      <c r="AP47" s="152"/>
      <c r="AQ47" s="152"/>
      <c r="AR47" s="152"/>
      <c r="AS47" s="152"/>
      <c r="AT47" s="24"/>
    </row>
    <row r="48" spans="2:48" s="22" customFormat="1" x14ac:dyDescent="0.2">
      <c r="B48" s="153"/>
      <c r="C48" s="153"/>
      <c r="D48" s="153"/>
      <c r="E48" s="153"/>
      <c r="F48" s="152"/>
      <c r="G48" s="152"/>
      <c r="H48" s="152"/>
      <c r="I48" s="152"/>
      <c r="J48" s="152"/>
      <c r="K48" s="152"/>
      <c r="L48" s="152"/>
      <c r="M48" s="152"/>
      <c r="N48" s="152"/>
      <c r="O48" s="152"/>
      <c r="P48" s="152"/>
      <c r="Q48" s="152"/>
      <c r="R48" s="152"/>
      <c r="S48" s="152"/>
      <c r="T48" s="152"/>
      <c r="U48" s="152"/>
      <c r="V48" s="152"/>
      <c r="W48" s="152"/>
      <c r="X48" s="152"/>
      <c r="Y48" s="152"/>
      <c r="Z48" s="152"/>
      <c r="AA48" s="152"/>
      <c r="AB48" s="152"/>
      <c r="AC48" s="152"/>
      <c r="AD48" s="152"/>
      <c r="AE48" s="152"/>
      <c r="AF48" s="152"/>
      <c r="AG48" s="152"/>
      <c r="AH48" s="152"/>
      <c r="AI48" s="152"/>
      <c r="AJ48" s="152"/>
      <c r="AK48" s="152"/>
      <c r="AL48" s="152"/>
      <c r="AM48" s="152"/>
      <c r="AN48" s="152"/>
      <c r="AO48" s="152"/>
      <c r="AP48" s="152"/>
      <c r="AQ48" s="152"/>
      <c r="AR48" s="152"/>
      <c r="AS48" s="152"/>
      <c r="AT48" s="24"/>
    </row>
    <row r="49" spans="2:46" s="22" customFormat="1" x14ac:dyDescent="0.2">
      <c r="B49" s="153"/>
      <c r="C49" s="153"/>
      <c r="D49" s="153"/>
      <c r="E49" s="152"/>
      <c r="F49" s="152"/>
      <c r="G49" s="152"/>
      <c r="H49" s="152"/>
      <c r="I49" s="152"/>
      <c r="J49" s="152"/>
      <c r="K49" s="152"/>
      <c r="L49" s="152"/>
      <c r="M49" s="152"/>
      <c r="N49" s="152"/>
      <c r="O49" s="152"/>
      <c r="P49" s="152"/>
      <c r="Q49" s="152"/>
      <c r="R49" s="152"/>
      <c r="S49" s="152"/>
      <c r="T49" s="152"/>
      <c r="U49" s="152"/>
      <c r="V49" s="152"/>
      <c r="W49" s="152"/>
      <c r="X49" s="152"/>
      <c r="Y49" s="152"/>
      <c r="Z49" s="152"/>
      <c r="AA49" s="152"/>
      <c r="AB49" s="152"/>
      <c r="AC49" s="152"/>
      <c r="AD49" s="152"/>
      <c r="AE49" s="152"/>
      <c r="AF49" s="152"/>
      <c r="AG49" s="152"/>
      <c r="AH49" s="152"/>
      <c r="AI49" s="152"/>
      <c r="AJ49" s="152"/>
      <c r="AK49" s="153"/>
      <c r="AL49" s="153"/>
      <c r="AM49" s="153"/>
      <c r="AN49" s="153"/>
      <c r="AO49" s="152"/>
      <c r="AP49" s="152"/>
      <c r="AQ49" s="152"/>
      <c r="AR49" s="152"/>
      <c r="AS49" s="152"/>
      <c r="AT49" s="24"/>
    </row>
    <row r="50" spans="2:46" s="22" customFormat="1" x14ac:dyDescent="0.2">
      <c r="E50" s="24"/>
      <c r="F50" s="24"/>
      <c r="G50" s="24"/>
      <c r="H50" s="24"/>
      <c r="I50" s="24"/>
      <c r="J50" s="24"/>
      <c r="K50" s="24"/>
      <c r="L50" s="24"/>
      <c r="M50" s="24"/>
      <c r="N50" s="24"/>
      <c r="O50" s="24"/>
      <c r="P50" s="24"/>
      <c r="Q50" s="24"/>
      <c r="R50" s="24"/>
      <c r="S50" s="24"/>
      <c r="T50" s="24"/>
      <c r="U50" s="24"/>
      <c r="V50" s="24"/>
      <c r="W50" s="24"/>
      <c r="X50" s="24"/>
      <c r="Y50" s="24"/>
      <c r="Z50" s="24"/>
      <c r="AA50" s="24"/>
      <c r="AB50" s="24"/>
      <c r="AC50" s="24"/>
      <c r="AD50" s="24"/>
      <c r="AE50" s="24"/>
      <c r="AF50" s="24"/>
      <c r="AG50" s="24"/>
      <c r="AH50" s="24"/>
      <c r="AI50" s="24"/>
      <c r="AJ50" s="24"/>
      <c r="AO50" s="24"/>
      <c r="AP50" s="24"/>
      <c r="AQ50" s="24"/>
      <c r="AR50" s="24"/>
      <c r="AS50" s="24"/>
      <c r="AT50" s="24"/>
    </row>
    <row r="51" spans="2:46" s="22" customFormat="1" x14ac:dyDescent="0.2">
      <c r="C51" s="24"/>
      <c r="D51" s="24"/>
      <c r="E51" s="24"/>
      <c r="F51" s="24"/>
      <c r="G51" s="24"/>
      <c r="H51" s="24"/>
      <c r="I51" s="24"/>
      <c r="J51" s="24"/>
      <c r="K51" s="24"/>
      <c r="L51" s="24"/>
      <c r="M51" s="24"/>
      <c r="N51" s="24"/>
      <c r="O51" s="24"/>
      <c r="P51" s="24"/>
      <c r="Q51" s="24"/>
      <c r="R51" s="24"/>
      <c r="S51" s="24"/>
      <c r="T51" s="24"/>
      <c r="U51" s="24"/>
      <c r="V51" s="24"/>
      <c r="W51" s="24"/>
      <c r="X51" s="24"/>
      <c r="Y51" s="24"/>
      <c r="Z51" s="24"/>
      <c r="AA51" s="24"/>
      <c r="AB51" s="24"/>
      <c r="AC51" s="24"/>
      <c r="AD51" s="24"/>
      <c r="AE51" s="24"/>
      <c r="AF51" s="24"/>
      <c r="AG51" s="24"/>
      <c r="AH51" s="24"/>
      <c r="AI51" s="24"/>
      <c r="AJ51" s="24"/>
    </row>
    <row r="52" spans="2:46" s="22" customFormat="1" x14ac:dyDescent="0.2">
      <c r="C52" s="24"/>
      <c r="D52" s="24"/>
      <c r="E52" s="24"/>
      <c r="F52" s="24"/>
      <c r="G52" s="24"/>
      <c r="H52" s="24"/>
      <c r="I52" s="24"/>
      <c r="J52" s="24"/>
      <c r="K52" s="24"/>
      <c r="L52" s="24"/>
      <c r="M52" s="24"/>
      <c r="N52" s="24"/>
      <c r="O52" s="24"/>
      <c r="P52" s="24"/>
      <c r="Q52" s="24"/>
      <c r="R52" s="24"/>
      <c r="S52" s="24"/>
      <c r="T52" s="24"/>
      <c r="U52" s="24"/>
      <c r="V52" s="24"/>
      <c r="W52" s="24"/>
      <c r="X52" s="24"/>
      <c r="Y52" s="24"/>
      <c r="Z52" s="24"/>
      <c r="AA52" s="24"/>
      <c r="AB52" s="24"/>
      <c r="AC52" s="24"/>
      <c r="AD52" s="24"/>
      <c r="AE52" s="24"/>
      <c r="AF52" s="24"/>
      <c r="AG52" s="24"/>
      <c r="AH52" s="24"/>
      <c r="AI52" s="24"/>
      <c r="AJ52" s="24"/>
    </row>
    <row r="53" spans="2:46" s="22" customFormat="1" x14ac:dyDescent="0.2">
      <c r="C53" s="24"/>
      <c r="D53" s="24"/>
      <c r="E53" s="24"/>
      <c r="F53" s="24"/>
      <c r="G53" s="24"/>
      <c r="H53" s="24"/>
      <c r="I53" s="24"/>
      <c r="J53" s="24"/>
      <c r="K53" s="24"/>
      <c r="L53" s="24"/>
      <c r="M53" s="24"/>
      <c r="N53" s="24"/>
      <c r="O53" s="24"/>
      <c r="P53" s="24"/>
      <c r="Q53" s="24"/>
      <c r="R53" s="24"/>
      <c r="S53" s="24"/>
      <c r="T53" s="24"/>
      <c r="U53" s="24"/>
      <c r="V53" s="24"/>
      <c r="W53" s="24"/>
      <c r="X53" s="24"/>
      <c r="Y53" s="24"/>
      <c r="Z53" s="24"/>
      <c r="AA53" s="24"/>
      <c r="AB53" s="24"/>
      <c r="AC53" s="24"/>
      <c r="AD53" s="24"/>
      <c r="AE53" s="24"/>
      <c r="AF53" s="24"/>
      <c r="AG53" s="24"/>
      <c r="AH53" s="24"/>
      <c r="AI53" s="24"/>
      <c r="AJ53" s="24"/>
    </row>
    <row r="54" spans="2:46" s="22" customFormat="1" x14ac:dyDescent="0.2">
      <c r="C54" s="24"/>
      <c r="D54" s="24"/>
      <c r="E54" s="24"/>
      <c r="F54" s="24"/>
      <c r="G54" s="24"/>
      <c r="H54" s="24"/>
      <c r="I54" s="24"/>
      <c r="J54" s="24"/>
      <c r="K54" s="24"/>
      <c r="L54" s="24"/>
      <c r="M54" s="24"/>
      <c r="N54" s="24"/>
      <c r="O54" s="24"/>
      <c r="P54" s="24"/>
      <c r="Q54" s="24"/>
      <c r="R54" s="24"/>
      <c r="S54" s="24"/>
      <c r="T54" s="24"/>
      <c r="U54" s="24"/>
      <c r="V54" s="24"/>
      <c r="W54" s="24"/>
      <c r="X54" s="24"/>
      <c r="Y54" s="24"/>
      <c r="Z54" s="24"/>
      <c r="AA54" s="24"/>
      <c r="AB54" s="24"/>
      <c r="AC54" s="24"/>
      <c r="AD54" s="24"/>
      <c r="AE54" s="24"/>
      <c r="AF54" s="24"/>
      <c r="AG54" s="24"/>
      <c r="AH54" s="24"/>
      <c r="AI54" s="24"/>
      <c r="AJ54" s="24"/>
    </row>
    <row r="55" spans="2:46" s="22" customFormat="1" x14ac:dyDescent="0.2">
      <c r="C55" s="24"/>
      <c r="D55" s="24"/>
      <c r="E55" s="24"/>
      <c r="F55" s="24"/>
      <c r="G55" s="24"/>
      <c r="H55" s="24"/>
      <c r="I55" s="24"/>
      <c r="J55" s="24"/>
      <c r="K55" s="24"/>
      <c r="L55" s="24"/>
      <c r="M55" s="24"/>
      <c r="N55" s="24"/>
      <c r="O55" s="24"/>
      <c r="P55" s="24"/>
      <c r="Q55" s="24"/>
      <c r="R55" s="24"/>
      <c r="S55" s="24"/>
      <c r="T55" s="24"/>
      <c r="U55" s="24"/>
      <c r="V55" s="24"/>
      <c r="W55" s="24"/>
      <c r="X55" s="24"/>
      <c r="Y55" s="24"/>
      <c r="Z55" s="24"/>
      <c r="AA55" s="24"/>
      <c r="AB55" s="24"/>
      <c r="AC55" s="24"/>
      <c r="AD55" s="24"/>
      <c r="AE55" s="24"/>
      <c r="AF55" s="24"/>
      <c r="AG55" s="24"/>
      <c r="AH55" s="24"/>
      <c r="AI55" s="24"/>
      <c r="AJ55" s="24"/>
    </row>
    <row r="56" spans="2:46" s="22" customFormat="1" x14ac:dyDescent="0.2">
      <c r="C56" s="24"/>
      <c r="D56" s="24"/>
      <c r="E56" s="24"/>
      <c r="F56" s="24"/>
      <c r="G56" s="24"/>
      <c r="H56" s="24"/>
      <c r="I56" s="24"/>
      <c r="J56" s="24"/>
      <c r="K56" s="24"/>
      <c r="L56" s="24"/>
      <c r="M56" s="24"/>
      <c r="N56" s="24"/>
      <c r="O56" s="24"/>
      <c r="P56" s="24"/>
      <c r="Q56" s="24"/>
      <c r="R56" s="24"/>
      <c r="S56" s="24"/>
      <c r="T56" s="24"/>
      <c r="U56" s="24"/>
      <c r="V56" s="24"/>
      <c r="W56" s="24"/>
      <c r="X56" s="24"/>
      <c r="Y56" s="24"/>
      <c r="Z56" s="24"/>
      <c r="AA56" s="24"/>
      <c r="AB56" s="24"/>
      <c r="AC56" s="24"/>
      <c r="AD56" s="24"/>
      <c r="AE56" s="24"/>
      <c r="AF56" s="24"/>
      <c r="AG56" s="24"/>
      <c r="AH56" s="24"/>
      <c r="AI56" s="24"/>
      <c r="AJ56" s="24"/>
    </row>
    <row r="57" spans="2:46" s="22" customFormat="1" x14ac:dyDescent="0.2">
      <c r="C57" s="24"/>
      <c r="D57" s="24"/>
      <c r="E57" s="24"/>
      <c r="F57" s="24"/>
      <c r="G57" s="24"/>
      <c r="H57" s="24"/>
      <c r="I57" s="24"/>
      <c r="J57" s="24"/>
      <c r="K57" s="24"/>
      <c r="L57" s="24"/>
      <c r="M57" s="24"/>
      <c r="N57" s="24"/>
      <c r="O57" s="24"/>
      <c r="P57" s="24"/>
      <c r="Q57" s="24"/>
      <c r="R57" s="24"/>
      <c r="S57" s="24"/>
      <c r="T57" s="24"/>
      <c r="U57" s="24"/>
      <c r="V57" s="24"/>
      <c r="W57" s="24"/>
      <c r="X57" s="24"/>
      <c r="Y57" s="24"/>
      <c r="Z57" s="24"/>
      <c r="AA57" s="24"/>
      <c r="AB57" s="24"/>
      <c r="AC57" s="24"/>
      <c r="AD57" s="24"/>
      <c r="AE57" s="24"/>
      <c r="AF57" s="24"/>
      <c r="AG57" s="24"/>
      <c r="AH57" s="24"/>
      <c r="AI57" s="24"/>
      <c r="AJ57" s="24"/>
    </row>
    <row r="58" spans="2:46" s="22" customFormat="1" x14ac:dyDescent="0.2">
      <c r="C58" s="24"/>
      <c r="D58" s="24"/>
      <c r="E58" s="24"/>
      <c r="F58" s="24"/>
      <c r="G58" s="24"/>
      <c r="H58" s="24"/>
      <c r="I58" s="24"/>
      <c r="J58" s="24"/>
      <c r="K58" s="24"/>
      <c r="L58" s="24"/>
      <c r="M58" s="24"/>
      <c r="N58" s="24"/>
      <c r="O58" s="24"/>
      <c r="P58" s="24"/>
      <c r="Q58" s="24"/>
      <c r="R58" s="24"/>
      <c r="S58" s="24"/>
      <c r="T58" s="24"/>
      <c r="U58" s="24"/>
      <c r="V58" s="24"/>
      <c r="W58" s="24"/>
      <c r="X58" s="24"/>
      <c r="Y58" s="24"/>
      <c r="Z58" s="24"/>
      <c r="AA58" s="24"/>
      <c r="AB58" s="24"/>
      <c r="AC58" s="24"/>
      <c r="AD58" s="24"/>
      <c r="AE58" s="24"/>
      <c r="AF58" s="24"/>
      <c r="AG58" s="24"/>
      <c r="AH58" s="24"/>
      <c r="AI58" s="24"/>
      <c r="AJ58" s="24"/>
    </row>
    <row r="59" spans="2:46" s="22" customFormat="1" x14ac:dyDescent="0.2">
      <c r="C59" s="24"/>
      <c r="D59" s="24"/>
      <c r="E59" s="24"/>
      <c r="F59" s="24"/>
      <c r="G59" s="24"/>
      <c r="H59" s="24"/>
      <c r="I59" s="24"/>
      <c r="J59" s="24"/>
      <c r="K59" s="24"/>
      <c r="L59" s="24"/>
      <c r="M59" s="24"/>
      <c r="N59" s="24"/>
      <c r="O59" s="24"/>
      <c r="P59" s="24"/>
      <c r="Q59" s="24"/>
      <c r="R59" s="24"/>
      <c r="S59" s="24"/>
      <c r="T59" s="24"/>
      <c r="U59" s="24"/>
      <c r="V59" s="24"/>
      <c r="W59" s="24"/>
      <c r="X59" s="24"/>
      <c r="Y59" s="24"/>
      <c r="Z59" s="24"/>
      <c r="AA59" s="24"/>
      <c r="AB59" s="24"/>
      <c r="AC59" s="24"/>
      <c r="AD59" s="24"/>
      <c r="AE59" s="24"/>
      <c r="AF59" s="24"/>
      <c r="AG59" s="24"/>
      <c r="AH59" s="24"/>
    </row>
    <row r="60" spans="2:46" s="22" customFormat="1" x14ac:dyDescent="0.2">
      <c r="C60" s="24"/>
      <c r="D60" s="24"/>
      <c r="E60" s="24"/>
      <c r="F60" s="24"/>
      <c r="G60" s="24"/>
      <c r="H60" s="24"/>
      <c r="I60" s="24"/>
      <c r="J60" s="24"/>
      <c r="K60" s="24"/>
      <c r="L60" s="24"/>
      <c r="M60" s="24"/>
      <c r="N60" s="24"/>
      <c r="O60" s="24"/>
      <c r="P60" s="24"/>
      <c r="Q60" s="24"/>
      <c r="R60" s="24"/>
      <c r="S60" s="24"/>
      <c r="T60" s="24"/>
      <c r="U60" s="24"/>
      <c r="V60" s="24"/>
      <c r="W60" s="24"/>
      <c r="X60" s="24"/>
      <c r="Y60" s="24"/>
      <c r="Z60" s="24"/>
      <c r="AA60" s="24"/>
      <c r="AB60" s="24"/>
      <c r="AC60" s="24"/>
      <c r="AD60" s="24"/>
      <c r="AE60" s="24"/>
      <c r="AF60" s="24"/>
      <c r="AG60" s="24"/>
      <c r="AH60" s="24"/>
    </row>
    <row r="61" spans="2:46" s="22" customFormat="1" x14ac:dyDescent="0.2">
      <c r="C61" s="24"/>
      <c r="D61" s="24"/>
      <c r="E61" s="24"/>
      <c r="F61" s="24"/>
      <c r="G61" s="24"/>
      <c r="H61" s="24"/>
      <c r="I61" s="24"/>
      <c r="J61" s="24"/>
      <c r="K61" s="24"/>
      <c r="L61" s="24"/>
      <c r="M61" s="24"/>
      <c r="N61" s="24"/>
      <c r="O61" s="24"/>
      <c r="P61" s="24"/>
      <c r="Q61" s="24"/>
      <c r="R61" s="24"/>
      <c r="S61" s="24"/>
      <c r="T61" s="24"/>
      <c r="U61" s="24"/>
      <c r="V61" s="24"/>
      <c r="W61" s="24"/>
      <c r="X61" s="24"/>
      <c r="Y61" s="24"/>
      <c r="Z61" s="24"/>
      <c r="AA61" s="24"/>
      <c r="AB61" s="24"/>
      <c r="AC61" s="24"/>
      <c r="AD61" s="24"/>
      <c r="AE61" s="24"/>
      <c r="AF61" s="24"/>
      <c r="AG61" s="24"/>
      <c r="AH61" s="24"/>
    </row>
    <row r="62" spans="2:46" s="22" customFormat="1" x14ac:dyDescent="0.2">
      <c r="C62" s="24"/>
      <c r="D62" s="24"/>
      <c r="E62" s="24"/>
      <c r="F62" s="24"/>
      <c r="G62" s="24"/>
      <c r="H62" s="24"/>
      <c r="I62" s="24"/>
      <c r="J62" s="24"/>
      <c r="K62" s="24"/>
      <c r="L62" s="24"/>
      <c r="M62" s="24"/>
      <c r="N62" s="24"/>
      <c r="O62" s="24"/>
      <c r="P62" s="24"/>
      <c r="Q62" s="24"/>
      <c r="R62" s="24"/>
      <c r="S62" s="24"/>
      <c r="T62" s="24"/>
      <c r="U62" s="24"/>
      <c r="V62" s="24"/>
      <c r="W62" s="24"/>
      <c r="X62" s="24"/>
      <c r="Y62" s="24"/>
      <c r="Z62" s="24"/>
      <c r="AA62" s="24"/>
      <c r="AB62" s="24"/>
      <c r="AC62" s="24"/>
      <c r="AD62" s="24"/>
      <c r="AE62" s="24"/>
      <c r="AF62" s="24"/>
      <c r="AG62" s="24"/>
      <c r="AH62" s="24"/>
    </row>
    <row r="63" spans="2:46" s="22" customFormat="1" x14ac:dyDescent="0.2">
      <c r="C63" s="24"/>
      <c r="D63" s="24"/>
      <c r="E63" s="24"/>
      <c r="F63" s="24"/>
      <c r="G63" s="24"/>
      <c r="H63" s="24"/>
      <c r="I63" s="24"/>
      <c r="J63" s="24"/>
      <c r="K63" s="24"/>
      <c r="L63" s="24"/>
      <c r="M63" s="24"/>
      <c r="N63" s="24"/>
      <c r="O63" s="24"/>
      <c r="P63" s="24"/>
      <c r="Q63" s="24"/>
      <c r="R63" s="24"/>
      <c r="S63" s="24"/>
      <c r="T63" s="24"/>
      <c r="U63" s="24"/>
      <c r="V63" s="24"/>
      <c r="W63" s="24"/>
      <c r="X63" s="24"/>
      <c r="Y63" s="24"/>
      <c r="Z63" s="24"/>
      <c r="AA63" s="24"/>
      <c r="AB63" s="24"/>
      <c r="AC63" s="24"/>
      <c r="AD63" s="24"/>
      <c r="AE63" s="24"/>
      <c r="AF63" s="24"/>
      <c r="AG63" s="24"/>
      <c r="AH63" s="24"/>
    </row>
    <row r="64" spans="2:46" s="22" customFormat="1" x14ac:dyDescent="0.2">
      <c r="C64" s="24"/>
      <c r="D64" s="24"/>
      <c r="E64" s="24"/>
      <c r="F64" s="24"/>
      <c r="G64" s="24"/>
      <c r="H64" s="24"/>
      <c r="I64" s="24"/>
      <c r="J64" s="24"/>
      <c r="K64" s="24"/>
      <c r="L64" s="24"/>
      <c r="M64" s="24"/>
      <c r="N64" s="24"/>
      <c r="O64" s="24"/>
      <c r="P64" s="24"/>
      <c r="Q64" s="24"/>
      <c r="R64" s="24"/>
      <c r="S64" s="24"/>
      <c r="T64" s="24"/>
      <c r="U64" s="24"/>
      <c r="V64" s="24"/>
      <c r="W64" s="24"/>
      <c r="X64" s="24"/>
      <c r="Y64" s="24"/>
      <c r="Z64" s="24"/>
      <c r="AA64" s="24"/>
      <c r="AB64" s="24"/>
      <c r="AC64" s="24"/>
      <c r="AD64" s="24"/>
      <c r="AE64" s="24"/>
      <c r="AF64" s="24"/>
      <c r="AG64" s="24"/>
      <c r="AH64" s="24"/>
    </row>
    <row r="65" spans="3:34" s="22" customFormat="1" x14ac:dyDescent="0.2">
      <c r="C65" s="24"/>
      <c r="D65" s="24"/>
      <c r="E65" s="24"/>
      <c r="F65" s="24"/>
      <c r="G65" s="24"/>
      <c r="H65" s="24"/>
      <c r="I65" s="24"/>
      <c r="J65" s="24"/>
      <c r="K65" s="24"/>
      <c r="L65" s="24"/>
      <c r="M65" s="24"/>
      <c r="N65" s="24"/>
      <c r="O65" s="24"/>
      <c r="P65" s="24"/>
      <c r="Q65" s="24"/>
      <c r="R65" s="24"/>
      <c r="S65" s="24"/>
      <c r="T65" s="24"/>
      <c r="U65" s="24"/>
      <c r="V65" s="24"/>
      <c r="W65" s="24"/>
      <c r="X65" s="24"/>
      <c r="Y65" s="24"/>
      <c r="Z65" s="24"/>
      <c r="AA65" s="24"/>
      <c r="AB65" s="24"/>
      <c r="AC65" s="24"/>
      <c r="AD65" s="24"/>
      <c r="AE65" s="24"/>
      <c r="AF65" s="24"/>
      <c r="AG65" s="24"/>
      <c r="AH65" s="24"/>
    </row>
    <row r="66" spans="3:34" s="22" customFormat="1" x14ac:dyDescent="0.2">
      <c r="C66" s="24"/>
      <c r="D66" s="24"/>
      <c r="E66" s="24"/>
      <c r="F66" s="24"/>
      <c r="G66" s="24"/>
      <c r="H66" s="24"/>
      <c r="I66" s="24"/>
      <c r="J66" s="24"/>
      <c r="K66" s="24"/>
      <c r="L66" s="24"/>
      <c r="M66" s="24"/>
      <c r="N66" s="24"/>
      <c r="O66" s="24"/>
      <c r="P66" s="24"/>
      <c r="Q66" s="24"/>
      <c r="R66" s="24"/>
      <c r="S66" s="24"/>
      <c r="T66" s="24"/>
      <c r="U66" s="24"/>
      <c r="V66" s="24"/>
      <c r="W66" s="24"/>
      <c r="X66" s="24"/>
      <c r="Y66" s="24"/>
      <c r="Z66" s="24"/>
      <c r="AA66" s="24"/>
      <c r="AB66" s="24"/>
      <c r="AC66" s="24"/>
      <c r="AD66" s="24"/>
      <c r="AE66" s="24"/>
      <c r="AF66" s="24"/>
    </row>
    <row r="67" spans="3:34" s="22" customFormat="1" x14ac:dyDescent="0.2">
      <c r="C67" s="24"/>
      <c r="D67" s="24"/>
      <c r="E67" s="24"/>
      <c r="F67" s="24"/>
      <c r="G67" s="24"/>
      <c r="H67" s="24"/>
      <c r="I67" s="24"/>
      <c r="J67" s="24"/>
      <c r="K67" s="24"/>
      <c r="L67" s="24"/>
      <c r="M67" s="24"/>
      <c r="N67" s="24"/>
      <c r="O67" s="24"/>
      <c r="P67" s="24"/>
      <c r="Q67" s="24"/>
      <c r="R67" s="24"/>
      <c r="S67" s="24"/>
      <c r="T67" s="24"/>
      <c r="U67" s="24"/>
      <c r="V67" s="24"/>
      <c r="W67" s="24"/>
      <c r="X67" s="24"/>
      <c r="Y67" s="24"/>
      <c r="Z67" s="24"/>
      <c r="AA67" s="24"/>
      <c r="AB67" s="24"/>
      <c r="AC67" s="24"/>
      <c r="AD67" s="24"/>
      <c r="AE67" s="24"/>
      <c r="AF67" s="24"/>
    </row>
    <row r="68" spans="3:34" s="22" customFormat="1" x14ac:dyDescent="0.2">
      <c r="C68" s="24"/>
      <c r="D68" s="24"/>
      <c r="E68" s="24"/>
      <c r="F68" s="24"/>
      <c r="G68" s="24"/>
      <c r="H68" s="24"/>
      <c r="I68" s="24"/>
      <c r="J68" s="24"/>
      <c r="K68" s="24"/>
      <c r="L68" s="24"/>
      <c r="M68" s="24"/>
      <c r="N68" s="24"/>
      <c r="O68" s="24"/>
      <c r="P68" s="24"/>
      <c r="Q68" s="24"/>
      <c r="R68" s="24"/>
      <c r="S68" s="24"/>
      <c r="T68" s="24"/>
      <c r="U68" s="24"/>
      <c r="V68" s="24"/>
      <c r="W68" s="24"/>
      <c r="X68" s="24"/>
      <c r="Y68" s="24"/>
      <c r="Z68" s="24"/>
      <c r="AA68" s="24"/>
      <c r="AB68" s="24"/>
      <c r="AC68" s="24"/>
      <c r="AD68" s="24"/>
      <c r="AE68" s="24"/>
      <c r="AF68" s="24"/>
    </row>
    <row r="69" spans="3:34" s="22" customFormat="1" x14ac:dyDescent="0.2">
      <c r="C69" s="24"/>
      <c r="D69" s="24"/>
      <c r="E69" s="24"/>
      <c r="F69" s="24"/>
      <c r="G69" s="24"/>
      <c r="H69" s="24"/>
      <c r="I69" s="24"/>
      <c r="J69" s="24"/>
      <c r="K69" s="24"/>
      <c r="L69" s="24"/>
      <c r="M69" s="24"/>
      <c r="N69" s="24"/>
      <c r="O69" s="24"/>
      <c r="P69" s="24"/>
      <c r="Q69" s="24"/>
      <c r="R69" s="24"/>
      <c r="S69" s="24"/>
      <c r="T69" s="24"/>
      <c r="U69" s="24"/>
      <c r="V69" s="24"/>
      <c r="W69" s="24"/>
      <c r="X69" s="24"/>
      <c r="Y69" s="24"/>
      <c r="Z69" s="24"/>
      <c r="AA69" s="24"/>
      <c r="AB69" s="24"/>
      <c r="AC69" s="24"/>
      <c r="AD69" s="24"/>
      <c r="AE69" s="24"/>
      <c r="AF69" s="24"/>
    </row>
    <row r="70" spans="3:34" s="22" customFormat="1" x14ac:dyDescent="0.2">
      <c r="C70" s="24"/>
      <c r="D70" s="24"/>
      <c r="E70" s="24"/>
      <c r="F70" s="24"/>
      <c r="G70" s="24"/>
      <c r="H70" s="24"/>
      <c r="I70" s="24"/>
      <c r="J70" s="24"/>
      <c r="K70" s="24"/>
      <c r="L70" s="24"/>
      <c r="M70" s="24"/>
      <c r="N70" s="24"/>
      <c r="O70" s="24"/>
      <c r="P70" s="24"/>
      <c r="Q70" s="24"/>
      <c r="R70" s="24"/>
      <c r="S70" s="24"/>
      <c r="T70" s="24"/>
      <c r="U70" s="24"/>
      <c r="V70" s="24"/>
      <c r="W70" s="24"/>
      <c r="X70" s="24"/>
      <c r="Y70" s="24"/>
      <c r="Z70" s="24"/>
      <c r="AA70" s="24"/>
      <c r="AB70" s="24"/>
      <c r="AC70" s="24"/>
      <c r="AD70" s="24"/>
      <c r="AE70" s="24"/>
      <c r="AF70" s="24"/>
    </row>
    <row r="71" spans="3:34" s="22" customFormat="1" x14ac:dyDescent="0.2">
      <c r="C71" s="24"/>
      <c r="D71" s="24"/>
      <c r="E71" s="24"/>
      <c r="F71" s="24"/>
      <c r="G71" s="24"/>
      <c r="H71" s="24"/>
      <c r="I71" s="24"/>
      <c r="J71" s="24"/>
      <c r="K71" s="24"/>
      <c r="L71" s="24"/>
      <c r="M71" s="24"/>
      <c r="N71" s="24"/>
      <c r="O71" s="24"/>
      <c r="P71" s="24"/>
      <c r="Q71" s="24"/>
      <c r="R71" s="24"/>
      <c r="S71" s="24"/>
      <c r="T71" s="24"/>
      <c r="U71" s="24"/>
      <c r="V71" s="24"/>
      <c r="W71" s="24"/>
      <c r="X71" s="24"/>
      <c r="Y71" s="24"/>
      <c r="Z71" s="24"/>
      <c r="AA71" s="24"/>
      <c r="AB71" s="24"/>
      <c r="AC71" s="24"/>
      <c r="AD71" s="24"/>
      <c r="AE71" s="24"/>
      <c r="AF71" s="24"/>
    </row>
    <row r="72" spans="3:34" s="22" customFormat="1" x14ac:dyDescent="0.2">
      <c r="C72" s="24"/>
      <c r="D72" s="24"/>
      <c r="E72" s="24"/>
      <c r="F72" s="24"/>
      <c r="G72" s="24"/>
      <c r="H72" s="24"/>
      <c r="I72" s="24"/>
      <c r="J72" s="24"/>
      <c r="K72" s="24"/>
      <c r="L72" s="24"/>
      <c r="M72" s="24"/>
      <c r="N72" s="24"/>
      <c r="O72" s="24"/>
      <c r="P72" s="24"/>
      <c r="Q72" s="24"/>
      <c r="R72" s="24"/>
      <c r="S72" s="24"/>
      <c r="T72" s="24"/>
      <c r="U72" s="24"/>
      <c r="V72" s="24"/>
      <c r="W72" s="24"/>
      <c r="X72" s="24"/>
      <c r="Y72" s="24"/>
      <c r="Z72" s="24"/>
      <c r="AA72" s="24"/>
      <c r="AB72" s="24"/>
      <c r="AC72" s="24"/>
      <c r="AD72" s="24"/>
      <c r="AE72" s="24"/>
      <c r="AF72" s="24"/>
    </row>
    <row r="73" spans="3:34" s="22" customFormat="1" x14ac:dyDescent="0.2">
      <c r="C73" s="24"/>
      <c r="D73" s="24"/>
      <c r="E73" s="24"/>
      <c r="F73" s="24"/>
      <c r="G73" s="24"/>
      <c r="H73" s="24"/>
      <c r="I73" s="24"/>
      <c r="J73" s="24"/>
      <c r="K73" s="24"/>
      <c r="L73" s="24"/>
      <c r="M73" s="24"/>
      <c r="N73" s="24"/>
      <c r="O73" s="24"/>
      <c r="P73" s="24"/>
      <c r="Q73" s="24"/>
      <c r="R73" s="24"/>
      <c r="S73" s="24"/>
      <c r="T73" s="24"/>
      <c r="U73" s="24"/>
      <c r="V73" s="24"/>
      <c r="W73" s="24"/>
      <c r="X73" s="24"/>
      <c r="Y73" s="24"/>
      <c r="Z73" s="24"/>
      <c r="AA73" s="24"/>
      <c r="AB73" s="24"/>
      <c r="AC73" s="24"/>
      <c r="AD73" s="24"/>
      <c r="AE73" s="24"/>
      <c r="AF73" s="24"/>
    </row>
    <row r="74" spans="3:34" s="22" customFormat="1" x14ac:dyDescent="0.2">
      <c r="C74" s="24"/>
      <c r="D74" s="24"/>
      <c r="E74" s="24"/>
      <c r="F74" s="24"/>
      <c r="G74" s="24"/>
      <c r="H74" s="24"/>
      <c r="I74" s="24"/>
      <c r="J74" s="24"/>
      <c r="K74" s="24"/>
      <c r="L74" s="24"/>
      <c r="M74" s="24"/>
      <c r="N74" s="24"/>
      <c r="O74" s="24"/>
      <c r="P74" s="24"/>
      <c r="Q74" s="24"/>
      <c r="R74" s="24"/>
      <c r="S74" s="24"/>
      <c r="T74" s="24"/>
      <c r="U74" s="24"/>
      <c r="V74" s="24"/>
      <c r="W74" s="24"/>
      <c r="X74" s="24"/>
      <c r="Y74" s="24"/>
      <c r="Z74" s="24"/>
      <c r="AA74" s="24"/>
      <c r="AB74" s="24"/>
      <c r="AC74" s="24"/>
      <c r="AD74" s="24"/>
      <c r="AE74" s="24"/>
      <c r="AF74" s="24"/>
    </row>
    <row r="75" spans="3:34" s="22" customFormat="1" x14ac:dyDescent="0.2">
      <c r="C75" s="24"/>
      <c r="D75" s="24"/>
      <c r="E75" s="24"/>
      <c r="F75" s="24"/>
      <c r="G75" s="24"/>
      <c r="H75" s="24"/>
      <c r="I75" s="24"/>
      <c r="J75" s="24"/>
      <c r="K75" s="24"/>
      <c r="L75" s="24"/>
      <c r="M75" s="24"/>
      <c r="N75" s="24"/>
      <c r="O75" s="24"/>
      <c r="P75" s="24"/>
      <c r="Q75" s="24"/>
      <c r="R75" s="24"/>
      <c r="S75" s="24"/>
      <c r="T75" s="24"/>
      <c r="U75" s="24"/>
      <c r="V75" s="24"/>
      <c r="W75" s="24"/>
      <c r="X75" s="24"/>
      <c r="Y75" s="24"/>
      <c r="Z75" s="24"/>
      <c r="AA75" s="24"/>
      <c r="AB75" s="24"/>
      <c r="AC75" s="24"/>
      <c r="AD75" s="24"/>
      <c r="AE75" s="24"/>
      <c r="AF75" s="24"/>
    </row>
    <row r="76" spans="3:34" s="22" customFormat="1" x14ac:dyDescent="0.2">
      <c r="C76" s="24"/>
      <c r="D76" s="24"/>
      <c r="E76" s="24"/>
      <c r="F76" s="24"/>
      <c r="G76" s="24"/>
      <c r="H76" s="24"/>
      <c r="I76" s="24"/>
      <c r="J76" s="24"/>
      <c r="K76" s="24"/>
      <c r="L76" s="24"/>
      <c r="M76" s="24"/>
      <c r="N76" s="24"/>
      <c r="O76" s="24"/>
      <c r="P76" s="24"/>
      <c r="Q76" s="24"/>
      <c r="R76" s="24"/>
      <c r="S76" s="24"/>
      <c r="T76" s="24"/>
      <c r="U76" s="24"/>
      <c r="V76" s="24"/>
      <c r="W76" s="24"/>
      <c r="X76" s="24"/>
      <c r="Y76" s="24"/>
      <c r="Z76" s="24"/>
      <c r="AA76" s="24"/>
      <c r="AB76" s="24"/>
      <c r="AC76" s="24"/>
      <c r="AD76" s="24"/>
      <c r="AE76" s="24"/>
      <c r="AF76" s="24"/>
    </row>
    <row r="77" spans="3:34" s="22" customFormat="1" x14ac:dyDescent="0.2">
      <c r="C77" s="24"/>
      <c r="D77" s="24"/>
      <c r="E77" s="24"/>
      <c r="F77" s="24"/>
      <c r="G77" s="24"/>
      <c r="H77" s="24"/>
      <c r="I77" s="24"/>
      <c r="J77" s="24"/>
      <c r="K77" s="24"/>
      <c r="L77" s="24"/>
      <c r="M77" s="24"/>
      <c r="N77" s="24"/>
      <c r="O77" s="24"/>
      <c r="P77" s="24"/>
      <c r="Q77" s="24"/>
      <c r="R77" s="24"/>
      <c r="S77" s="24"/>
      <c r="T77" s="24"/>
      <c r="U77" s="24"/>
      <c r="V77" s="24"/>
      <c r="W77" s="24"/>
      <c r="X77" s="24"/>
      <c r="Y77" s="24"/>
      <c r="Z77" s="24"/>
      <c r="AA77" s="24"/>
      <c r="AB77" s="24"/>
      <c r="AC77" s="24"/>
      <c r="AD77" s="24"/>
      <c r="AE77" s="24"/>
      <c r="AF77" s="24"/>
    </row>
    <row r="78" spans="3:34" s="22" customFormat="1" x14ac:dyDescent="0.2">
      <c r="C78" s="24"/>
      <c r="D78" s="24"/>
      <c r="E78" s="24"/>
      <c r="F78" s="24"/>
      <c r="G78" s="24"/>
      <c r="H78" s="24"/>
      <c r="I78" s="24"/>
      <c r="J78" s="24"/>
      <c r="K78" s="24"/>
      <c r="L78" s="24"/>
      <c r="M78" s="24"/>
      <c r="N78" s="24"/>
      <c r="O78" s="24"/>
      <c r="P78" s="24"/>
      <c r="Q78" s="24"/>
      <c r="R78" s="24"/>
      <c r="S78" s="24"/>
      <c r="T78" s="24"/>
      <c r="U78" s="24"/>
      <c r="V78" s="24"/>
      <c r="W78" s="24"/>
      <c r="X78" s="24"/>
      <c r="Y78" s="24"/>
      <c r="Z78" s="24"/>
      <c r="AA78" s="24"/>
      <c r="AB78" s="24"/>
      <c r="AC78" s="24"/>
      <c r="AD78" s="24"/>
      <c r="AE78" s="24"/>
      <c r="AF78" s="24"/>
    </row>
    <row r="79" spans="3:34" s="22" customFormat="1" x14ac:dyDescent="0.2">
      <c r="C79" s="24"/>
      <c r="D79" s="24"/>
      <c r="E79" s="24"/>
      <c r="F79" s="24"/>
      <c r="G79" s="24"/>
      <c r="H79" s="24"/>
      <c r="I79" s="24"/>
      <c r="J79" s="24"/>
      <c r="K79" s="24"/>
      <c r="L79" s="24"/>
      <c r="M79" s="24"/>
      <c r="N79" s="24"/>
      <c r="O79" s="24"/>
      <c r="P79" s="24"/>
      <c r="Q79" s="24"/>
      <c r="R79" s="24"/>
      <c r="S79" s="24"/>
      <c r="T79" s="24"/>
      <c r="U79" s="24"/>
      <c r="V79" s="24"/>
      <c r="W79" s="24"/>
      <c r="X79" s="24"/>
      <c r="Y79" s="24"/>
      <c r="Z79" s="24"/>
      <c r="AA79" s="24"/>
      <c r="AB79" s="24"/>
      <c r="AC79" s="24"/>
      <c r="AD79" s="24"/>
      <c r="AE79" s="24"/>
      <c r="AF79" s="24"/>
    </row>
    <row r="80" spans="3:34" s="22" customFormat="1" x14ac:dyDescent="0.2">
      <c r="C80" s="24"/>
      <c r="D80" s="24"/>
      <c r="E80" s="24"/>
      <c r="F80" s="24"/>
      <c r="G80" s="24"/>
      <c r="H80" s="24"/>
      <c r="I80" s="24"/>
      <c r="J80" s="24"/>
      <c r="K80" s="24"/>
      <c r="L80" s="24"/>
      <c r="M80" s="24"/>
      <c r="N80" s="24"/>
      <c r="O80" s="24"/>
      <c r="P80" s="24"/>
      <c r="Q80" s="24"/>
      <c r="R80" s="24"/>
      <c r="S80" s="24"/>
      <c r="T80" s="24"/>
      <c r="U80" s="24"/>
      <c r="V80" s="24"/>
      <c r="W80" s="24"/>
      <c r="X80" s="24"/>
      <c r="Y80" s="24"/>
      <c r="Z80" s="24"/>
      <c r="AA80" s="24"/>
      <c r="AB80" s="24"/>
      <c r="AC80" s="24"/>
      <c r="AD80" s="24"/>
      <c r="AE80" s="24"/>
      <c r="AF80" s="24"/>
    </row>
    <row r="81" spans="3:32" s="22" customFormat="1" x14ac:dyDescent="0.2">
      <c r="C81" s="24"/>
      <c r="D81" s="24"/>
      <c r="E81" s="24"/>
      <c r="F81" s="24"/>
      <c r="G81" s="24"/>
      <c r="H81" s="24"/>
      <c r="I81" s="24"/>
      <c r="J81" s="24"/>
      <c r="K81" s="24"/>
      <c r="L81" s="24"/>
      <c r="M81" s="24"/>
      <c r="N81" s="24"/>
      <c r="O81" s="24"/>
      <c r="P81" s="24"/>
      <c r="Q81" s="24"/>
      <c r="R81" s="24"/>
      <c r="S81" s="24"/>
      <c r="T81" s="24"/>
      <c r="U81" s="24"/>
      <c r="V81" s="24"/>
      <c r="W81" s="24"/>
      <c r="X81" s="24"/>
      <c r="Y81" s="24"/>
      <c r="Z81" s="24"/>
      <c r="AA81" s="24"/>
      <c r="AB81" s="24"/>
      <c r="AC81" s="24"/>
      <c r="AD81" s="24"/>
      <c r="AE81" s="24"/>
      <c r="AF81" s="24"/>
    </row>
    <row r="82" spans="3:32" s="22" customFormat="1" x14ac:dyDescent="0.2">
      <c r="C82" s="24"/>
      <c r="D82" s="24"/>
      <c r="E82" s="24"/>
      <c r="F82" s="24"/>
      <c r="G82" s="24"/>
      <c r="H82" s="24"/>
      <c r="I82" s="24"/>
      <c r="J82" s="24"/>
      <c r="K82" s="24"/>
      <c r="L82" s="24"/>
      <c r="M82" s="24"/>
      <c r="N82" s="24"/>
      <c r="O82" s="24"/>
      <c r="P82" s="24"/>
      <c r="Q82" s="24"/>
      <c r="R82" s="24"/>
      <c r="S82" s="24"/>
      <c r="T82" s="24"/>
      <c r="U82" s="24"/>
      <c r="V82" s="24"/>
      <c r="W82" s="24"/>
      <c r="X82" s="24"/>
      <c r="Y82" s="24"/>
      <c r="Z82" s="24"/>
      <c r="AA82" s="24"/>
      <c r="AB82" s="24"/>
      <c r="AC82" s="24"/>
      <c r="AD82" s="24"/>
      <c r="AE82" s="24"/>
      <c r="AF82" s="24"/>
    </row>
    <row r="83" spans="3:32" s="22" customFormat="1" x14ac:dyDescent="0.2">
      <c r="C83" s="24"/>
      <c r="D83" s="24"/>
      <c r="E83" s="24"/>
      <c r="F83" s="24"/>
      <c r="G83" s="24"/>
      <c r="H83" s="24"/>
      <c r="I83" s="24"/>
      <c r="J83" s="24"/>
      <c r="K83" s="24"/>
      <c r="L83" s="24"/>
      <c r="M83" s="24"/>
      <c r="N83" s="24"/>
      <c r="O83" s="24"/>
      <c r="P83" s="24"/>
      <c r="Q83" s="24"/>
      <c r="R83" s="24"/>
      <c r="S83" s="24"/>
      <c r="T83" s="24"/>
      <c r="U83" s="24"/>
      <c r="V83" s="24"/>
      <c r="W83" s="24"/>
      <c r="X83" s="24"/>
      <c r="Y83" s="24"/>
      <c r="Z83" s="24"/>
      <c r="AA83" s="24"/>
      <c r="AB83" s="24"/>
      <c r="AC83" s="24"/>
      <c r="AD83" s="24"/>
      <c r="AE83" s="24"/>
      <c r="AF83" s="24"/>
    </row>
    <row r="84" spans="3:32" s="22" customFormat="1" x14ac:dyDescent="0.2">
      <c r="C84" s="24"/>
      <c r="D84" s="24"/>
      <c r="E84" s="24"/>
      <c r="F84" s="24"/>
      <c r="G84" s="24"/>
      <c r="H84" s="24"/>
      <c r="I84" s="24"/>
      <c r="J84" s="24"/>
      <c r="K84" s="24"/>
      <c r="L84" s="24"/>
      <c r="M84" s="24"/>
      <c r="N84" s="24"/>
      <c r="O84" s="24"/>
      <c r="P84" s="24"/>
      <c r="Q84" s="24"/>
      <c r="R84" s="24"/>
      <c r="S84" s="24"/>
      <c r="T84" s="24"/>
      <c r="U84" s="24"/>
      <c r="V84" s="24"/>
      <c r="W84" s="24"/>
      <c r="X84" s="24"/>
      <c r="Y84" s="24"/>
      <c r="Z84" s="24"/>
      <c r="AA84" s="24"/>
      <c r="AB84" s="24"/>
      <c r="AC84" s="24"/>
      <c r="AD84" s="24"/>
      <c r="AE84" s="24"/>
      <c r="AF84" s="24"/>
    </row>
    <row r="85" spans="3:32" s="22" customFormat="1" x14ac:dyDescent="0.2">
      <c r="C85" s="24"/>
      <c r="D85" s="24"/>
      <c r="E85" s="24"/>
      <c r="F85" s="24"/>
      <c r="G85" s="24"/>
      <c r="H85" s="24"/>
      <c r="I85" s="24"/>
      <c r="J85" s="24"/>
      <c r="K85" s="24"/>
      <c r="L85" s="24"/>
      <c r="M85" s="24"/>
      <c r="N85" s="24"/>
      <c r="O85" s="24"/>
      <c r="P85" s="24"/>
      <c r="Q85" s="24"/>
      <c r="R85" s="24"/>
      <c r="S85" s="24"/>
      <c r="T85" s="24"/>
      <c r="U85" s="24"/>
      <c r="V85" s="24"/>
      <c r="W85" s="24"/>
      <c r="X85" s="24"/>
      <c r="Y85" s="24"/>
      <c r="Z85" s="24"/>
      <c r="AA85" s="24"/>
      <c r="AB85" s="24"/>
      <c r="AC85" s="24"/>
      <c r="AD85" s="24"/>
      <c r="AE85" s="24"/>
      <c r="AF85" s="24"/>
    </row>
    <row r="86" spans="3:32" s="22" customFormat="1" x14ac:dyDescent="0.2">
      <c r="C86" s="24"/>
      <c r="D86" s="24"/>
      <c r="E86" s="24"/>
      <c r="F86" s="24"/>
      <c r="G86" s="24"/>
      <c r="H86" s="24"/>
      <c r="I86" s="24"/>
      <c r="J86" s="24"/>
      <c r="K86" s="24"/>
      <c r="L86" s="24"/>
      <c r="M86" s="24"/>
      <c r="N86" s="24"/>
      <c r="O86" s="24"/>
      <c r="P86" s="24"/>
      <c r="Q86" s="24"/>
      <c r="R86" s="24"/>
      <c r="S86" s="24"/>
      <c r="T86" s="24"/>
      <c r="U86" s="24"/>
      <c r="V86" s="24"/>
      <c r="W86" s="24"/>
      <c r="X86" s="24"/>
      <c r="Y86" s="24"/>
      <c r="Z86" s="24"/>
      <c r="AA86" s="24"/>
      <c r="AB86" s="24"/>
      <c r="AC86" s="24"/>
      <c r="AD86" s="24"/>
      <c r="AE86" s="24"/>
      <c r="AF86" s="24"/>
    </row>
    <row r="87" spans="3:32" s="22" customFormat="1" x14ac:dyDescent="0.2">
      <c r="C87" s="24"/>
      <c r="D87" s="24"/>
      <c r="E87" s="24"/>
      <c r="F87" s="24"/>
      <c r="G87" s="24"/>
      <c r="H87" s="24"/>
      <c r="I87" s="24"/>
      <c r="J87" s="24"/>
      <c r="K87" s="24"/>
      <c r="L87" s="24"/>
      <c r="M87" s="24"/>
      <c r="N87" s="24"/>
      <c r="O87" s="24"/>
      <c r="P87" s="24"/>
      <c r="Q87" s="24"/>
      <c r="R87" s="24"/>
      <c r="S87" s="24"/>
      <c r="T87" s="24"/>
      <c r="U87" s="24"/>
      <c r="V87" s="24"/>
      <c r="W87" s="24"/>
      <c r="X87" s="24"/>
      <c r="Y87" s="24"/>
      <c r="Z87" s="24"/>
      <c r="AA87" s="24"/>
      <c r="AB87" s="24"/>
      <c r="AC87" s="24"/>
      <c r="AD87" s="24"/>
      <c r="AE87" s="24"/>
      <c r="AF87" s="24"/>
    </row>
    <row r="88" spans="3:32" s="22" customFormat="1" x14ac:dyDescent="0.2">
      <c r="C88" s="24"/>
      <c r="D88" s="24"/>
      <c r="E88" s="24"/>
      <c r="F88" s="24"/>
      <c r="G88" s="24"/>
      <c r="H88" s="24"/>
      <c r="I88" s="24"/>
      <c r="J88" s="24"/>
      <c r="K88" s="24"/>
      <c r="L88" s="24"/>
      <c r="M88" s="24"/>
      <c r="N88" s="24"/>
      <c r="O88" s="24"/>
      <c r="P88" s="24"/>
      <c r="Q88" s="24"/>
      <c r="R88" s="24"/>
      <c r="S88" s="24"/>
      <c r="T88" s="24"/>
      <c r="U88" s="24"/>
      <c r="V88" s="24"/>
      <c r="W88" s="24"/>
      <c r="X88" s="24"/>
      <c r="Y88" s="24"/>
      <c r="Z88" s="24"/>
      <c r="AA88" s="24"/>
      <c r="AB88" s="24"/>
      <c r="AC88" s="24"/>
      <c r="AD88" s="24"/>
      <c r="AE88" s="24"/>
      <c r="AF88" s="24"/>
    </row>
    <row r="89" spans="3:32" s="22" customFormat="1" x14ac:dyDescent="0.2">
      <c r="C89" s="24"/>
      <c r="D89" s="24"/>
      <c r="E89" s="24"/>
      <c r="F89" s="24"/>
      <c r="G89" s="24"/>
      <c r="H89" s="24"/>
      <c r="I89" s="24"/>
      <c r="J89" s="24"/>
      <c r="K89" s="24"/>
      <c r="L89" s="24"/>
      <c r="M89" s="24"/>
      <c r="N89" s="24"/>
      <c r="O89" s="24"/>
      <c r="P89" s="24"/>
      <c r="Q89" s="24"/>
      <c r="R89" s="24"/>
      <c r="S89" s="24"/>
      <c r="T89" s="24"/>
      <c r="U89" s="24"/>
      <c r="V89" s="24"/>
      <c r="W89" s="24"/>
      <c r="X89" s="24"/>
      <c r="Y89" s="24"/>
      <c r="Z89" s="24"/>
      <c r="AA89" s="24"/>
      <c r="AB89" s="24"/>
      <c r="AC89" s="24"/>
      <c r="AD89" s="24"/>
      <c r="AE89" s="24"/>
      <c r="AF89" s="24"/>
    </row>
    <row r="90" spans="3:32" s="22" customFormat="1" x14ac:dyDescent="0.2">
      <c r="C90" s="24"/>
      <c r="D90" s="24"/>
      <c r="E90" s="24"/>
      <c r="F90" s="24"/>
      <c r="G90" s="24"/>
      <c r="H90" s="24"/>
      <c r="I90" s="24"/>
      <c r="J90" s="24"/>
      <c r="K90" s="24"/>
      <c r="L90" s="24"/>
      <c r="M90" s="24"/>
      <c r="N90" s="24"/>
      <c r="O90" s="24"/>
      <c r="P90" s="24"/>
      <c r="Q90" s="24"/>
      <c r="R90" s="24"/>
      <c r="S90" s="24"/>
      <c r="T90" s="24"/>
      <c r="U90" s="24"/>
      <c r="V90" s="24"/>
      <c r="W90" s="24"/>
      <c r="X90" s="24"/>
      <c r="Y90" s="24"/>
      <c r="Z90" s="24"/>
      <c r="AA90" s="24"/>
      <c r="AB90" s="24"/>
      <c r="AC90" s="24"/>
      <c r="AD90" s="24"/>
      <c r="AE90" s="24"/>
      <c r="AF90" s="24"/>
    </row>
    <row r="91" spans="3:32" s="22" customFormat="1" x14ac:dyDescent="0.2">
      <c r="C91" s="24"/>
      <c r="D91" s="24"/>
      <c r="E91" s="24"/>
      <c r="F91" s="24"/>
      <c r="G91" s="24"/>
      <c r="H91" s="24"/>
      <c r="I91" s="24"/>
      <c r="J91" s="24"/>
      <c r="K91" s="24"/>
      <c r="L91" s="24"/>
      <c r="M91" s="24"/>
      <c r="N91" s="24"/>
      <c r="O91" s="24"/>
      <c r="P91" s="24"/>
      <c r="Q91" s="24"/>
      <c r="R91" s="24"/>
      <c r="S91" s="24"/>
      <c r="T91" s="24"/>
      <c r="U91" s="24"/>
      <c r="V91" s="24"/>
      <c r="W91" s="24"/>
      <c r="X91" s="24"/>
      <c r="Y91" s="24"/>
      <c r="Z91" s="24"/>
      <c r="AA91" s="24"/>
      <c r="AB91" s="24"/>
      <c r="AC91" s="24"/>
      <c r="AD91" s="24"/>
      <c r="AE91" s="24"/>
      <c r="AF91" s="24"/>
    </row>
    <row r="92" spans="3:32" s="22" customFormat="1" x14ac:dyDescent="0.2">
      <c r="C92" s="24"/>
      <c r="D92" s="24"/>
      <c r="E92" s="24"/>
      <c r="F92" s="24"/>
      <c r="G92" s="24"/>
      <c r="H92" s="24"/>
      <c r="I92" s="24"/>
      <c r="J92" s="24"/>
      <c r="K92" s="24"/>
      <c r="L92" s="24"/>
      <c r="M92" s="24"/>
      <c r="N92" s="24"/>
      <c r="O92" s="24"/>
      <c r="P92" s="24"/>
      <c r="Q92" s="24"/>
      <c r="R92" s="24"/>
      <c r="S92" s="24"/>
      <c r="T92" s="24"/>
      <c r="U92" s="24"/>
      <c r="V92" s="24"/>
      <c r="W92" s="24"/>
      <c r="X92" s="24"/>
      <c r="Y92" s="24"/>
      <c r="Z92" s="24"/>
      <c r="AA92" s="24"/>
      <c r="AB92" s="24"/>
      <c r="AC92" s="24"/>
      <c r="AD92" s="24"/>
      <c r="AE92" s="24"/>
      <c r="AF92" s="24"/>
    </row>
    <row r="93" spans="3:32" s="22" customFormat="1" x14ac:dyDescent="0.2">
      <c r="C93" s="24"/>
      <c r="D93" s="24"/>
      <c r="E93" s="24"/>
      <c r="F93" s="24"/>
      <c r="G93" s="24"/>
      <c r="H93" s="24"/>
      <c r="I93" s="24"/>
      <c r="J93" s="24"/>
      <c r="K93" s="24"/>
      <c r="L93" s="24"/>
      <c r="M93" s="24"/>
      <c r="N93" s="24"/>
      <c r="O93" s="24"/>
      <c r="P93" s="24"/>
      <c r="Q93" s="24"/>
      <c r="R93" s="24"/>
      <c r="S93" s="24"/>
      <c r="T93" s="24"/>
      <c r="U93" s="24"/>
      <c r="V93" s="24"/>
      <c r="W93" s="24"/>
      <c r="X93" s="24"/>
      <c r="Y93" s="24"/>
      <c r="Z93" s="24"/>
      <c r="AA93" s="24"/>
      <c r="AB93" s="24"/>
      <c r="AC93" s="24"/>
      <c r="AD93" s="24"/>
      <c r="AE93" s="24"/>
      <c r="AF93" s="24"/>
    </row>
    <row r="94" spans="3:32" s="22" customFormat="1" x14ac:dyDescent="0.2">
      <c r="C94" s="24"/>
      <c r="D94" s="24"/>
      <c r="E94" s="24"/>
      <c r="F94" s="24"/>
      <c r="G94" s="24"/>
      <c r="H94" s="24"/>
      <c r="I94" s="24"/>
      <c r="J94" s="24"/>
      <c r="K94" s="24"/>
      <c r="L94" s="24"/>
      <c r="M94" s="24"/>
      <c r="N94" s="24"/>
      <c r="O94" s="24"/>
      <c r="P94" s="24"/>
      <c r="Q94" s="24"/>
      <c r="R94" s="24"/>
      <c r="S94" s="24"/>
      <c r="T94" s="24"/>
      <c r="U94" s="24"/>
      <c r="V94" s="24"/>
      <c r="W94" s="24"/>
      <c r="X94" s="24"/>
      <c r="Y94" s="24"/>
      <c r="Z94" s="24"/>
      <c r="AA94" s="24"/>
      <c r="AB94" s="24"/>
      <c r="AC94" s="24"/>
      <c r="AD94" s="24"/>
      <c r="AE94" s="24"/>
      <c r="AF94" s="24"/>
    </row>
    <row r="95" spans="3:32" s="22" customFormat="1" x14ac:dyDescent="0.2">
      <c r="C95" s="24"/>
      <c r="D95" s="24"/>
      <c r="E95" s="24"/>
      <c r="F95" s="24"/>
      <c r="G95" s="24"/>
      <c r="H95" s="24"/>
      <c r="I95" s="24"/>
      <c r="J95" s="24"/>
      <c r="K95" s="24"/>
      <c r="L95" s="24"/>
      <c r="M95" s="24"/>
      <c r="N95" s="24"/>
      <c r="O95" s="24"/>
      <c r="P95" s="24"/>
      <c r="Q95" s="24"/>
      <c r="R95" s="24"/>
      <c r="S95" s="24"/>
      <c r="T95" s="24"/>
      <c r="U95" s="24"/>
      <c r="V95" s="24"/>
      <c r="W95" s="24"/>
      <c r="X95" s="24"/>
      <c r="Y95" s="24"/>
      <c r="Z95" s="24"/>
      <c r="AA95" s="24"/>
      <c r="AB95" s="24"/>
      <c r="AC95" s="24"/>
      <c r="AD95" s="24"/>
      <c r="AE95" s="24"/>
      <c r="AF95" s="24"/>
    </row>
    <row r="96" spans="3:32" s="22" customFormat="1" x14ac:dyDescent="0.2">
      <c r="C96" s="24"/>
      <c r="D96" s="24"/>
      <c r="E96" s="24"/>
      <c r="F96" s="24"/>
      <c r="G96" s="24"/>
      <c r="H96" s="24"/>
      <c r="I96" s="24"/>
      <c r="J96" s="24"/>
      <c r="K96" s="24"/>
      <c r="L96" s="24"/>
      <c r="M96" s="24"/>
      <c r="N96" s="24"/>
      <c r="O96" s="24"/>
      <c r="P96" s="24"/>
      <c r="Q96" s="24"/>
      <c r="R96" s="24"/>
      <c r="S96" s="24"/>
      <c r="T96" s="24"/>
      <c r="U96" s="24"/>
      <c r="V96" s="24"/>
      <c r="W96" s="24"/>
      <c r="X96" s="24"/>
      <c r="Y96" s="24"/>
      <c r="Z96" s="24"/>
      <c r="AA96" s="24"/>
      <c r="AB96" s="24"/>
      <c r="AC96" s="24"/>
      <c r="AD96" s="24"/>
      <c r="AE96" s="24"/>
      <c r="AF96" s="24"/>
    </row>
    <row r="97" spans="3:32" s="22" customFormat="1" x14ac:dyDescent="0.2">
      <c r="C97" s="24"/>
      <c r="D97" s="24"/>
      <c r="E97" s="24"/>
      <c r="F97" s="24"/>
      <c r="G97" s="24"/>
      <c r="H97" s="24"/>
      <c r="I97" s="24"/>
      <c r="J97" s="24"/>
      <c r="K97" s="24"/>
      <c r="L97" s="24"/>
      <c r="M97" s="24"/>
      <c r="N97" s="24"/>
      <c r="O97" s="24"/>
      <c r="P97" s="24"/>
      <c r="Q97" s="24"/>
      <c r="R97" s="24"/>
      <c r="S97" s="24"/>
      <c r="T97" s="24"/>
      <c r="U97" s="24"/>
      <c r="V97" s="24"/>
      <c r="W97" s="24"/>
      <c r="X97" s="24"/>
      <c r="Y97" s="24"/>
      <c r="Z97" s="24"/>
      <c r="AA97" s="24"/>
      <c r="AB97" s="24"/>
      <c r="AC97" s="24"/>
      <c r="AD97" s="24"/>
      <c r="AE97" s="24"/>
      <c r="AF97" s="24"/>
    </row>
    <row r="98" spans="3:32" s="22" customFormat="1" x14ac:dyDescent="0.2">
      <c r="C98" s="24"/>
      <c r="D98" s="24"/>
      <c r="E98" s="24"/>
      <c r="F98" s="24"/>
      <c r="G98" s="24"/>
      <c r="H98" s="24"/>
      <c r="I98" s="24"/>
      <c r="J98" s="24"/>
      <c r="K98" s="24"/>
      <c r="L98" s="24"/>
      <c r="M98" s="24"/>
      <c r="N98" s="24"/>
      <c r="O98" s="24"/>
      <c r="P98" s="24"/>
      <c r="Q98" s="24"/>
      <c r="R98" s="24"/>
      <c r="S98" s="24"/>
      <c r="T98" s="24"/>
      <c r="U98" s="24"/>
      <c r="V98" s="24"/>
      <c r="W98" s="24"/>
      <c r="X98" s="24"/>
      <c r="Y98" s="24"/>
      <c r="Z98" s="24"/>
      <c r="AA98" s="24"/>
      <c r="AB98" s="24"/>
      <c r="AC98" s="24"/>
      <c r="AD98" s="24"/>
      <c r="AE98" s="24"/>
      <c r="AF98" s="24"/>
    </row>
    <row r="99" spans="3:32" s="22" customFormat="1" x14ac:dyDescent="0.2">
      <c r="C99" s="24"/>
      <c r="D99" s="24"/>
      <c r="E99" s="24"/>
      <c r="F99" s="24"/>
      <c r="G99" s="24"/>
      <c r="H99" s="24"/>
      <c r="I99" s="24"/>
      <c r="J99" s="24"/>
      <c r="K99" s="24"/>
      <c r="L99" s="24"/>
      <c r="M99" s="24"/>
      <c r="N99" s="24"/>
      <c r="O99" s="24"/>
      <c r="P99" s="24"/>
      <c r="Q99" s="24"/>
      <c r="R99" s="24"/>
      <c r="S99" s="24"/>
      <c r="T99" s="24"/>
      <c r="U99" s="24"/>
      <c r="V99" s="24"/>
      <c r="W99" s="24"/>
      <c r="X99" s="24"/>
      <c r="Y99" s="24"/>
      <c r="Z99" s="24"/>
      <c r="AA99" s="24"/>
      <c r="AB99" s="24"/>
      <c r="AC99" s="24"/>
      <c r="AD99" s="24"/>
      <c r="AE99" s="24"/>
      <c r="AF99" s="24"/>
    </row>
    <row r="100" spans="3:32" s="22" customFormat="1" x14ac:dyDescent="0.2">
      <c r="C100" s="24"/>
      <c r="D100" s="24"/>
      <c r="E100" s="24"/>
      <c r="F100" s="24"/>
      <c r="G100" s="24"/>
      <c r="H100" s="24"/>
      <c r="I100" s="24"/>
      <c r="J100" s="24"/>
      <c r="K100" s="24"/>
      <c r="L100" s="24"/>
      <c r="M100" s="24"/>
      <c r="N100" s="24"/>
      <c r="O100" s="24"/>
      <c r="P100" s="24"/>
      <c r="Q100" s="24"/>
      <c r="R100" s="24"/>
      <c r="S100" s="24"/>
      <c r="T100" s="24"/>
      <c r="U100" s="24"/>
      <c r="V100" s="24"/>
      <c r="W100" s="24"/>
      <c r="X100" s="24"/>
      <c r="Y100" s="24"/>
      <c r="Z100" s="24"/>
      <c r="AA100" s="24"/>
      <c r="AB100" s="24"/>
      <c r="AC100" s="24"/>
      <c r="AD100" s="24"/>
      <c r="AE100" s="24"/>
      <c r="AF100" s="24"/>
    </row>
    <row r="101" spans="3:32" s="22" customFormat="1" x14ac:dyDescent="0.2">
      <c r="C101" s="24"/>
      <c r="D101" s="24"/>
      <c r="E101" s="24"/>
      <c r="F101" s="24"/>
      <c r="G101" s="24"/>
      <c r="H101" s="24"/>
      <c r="I101" s="24"/>
      <c r="J101" s="24"/>
      <c r="K101" s="24"/>
      <c r="L101" s="24"/>
      <c r="M101" s="24"/>
      <c r="N101" s="24"/>
      <c r="O101" s="24"/>
      <c r="P101" s="24"/>
      <c r="Q101" s="24"/>
      <c r="R101" s="24"/>
      <c r="S101" s="24"/>
      <c r="T101" s="24"/>
      <c r="U101" s="24"/>
      <c r="V101" s="24"/>
      <c r="W101" s="24"/>
      <c r="X101" s="24"/>
      <c r="Y101" s="24"/>
      <c r="Z101" s="24"/>
      <c r="AA101" s="24"/>
      <c r="AB101" s="24"/>
      <c r="AC101" s="24"/>
      <c r="AD101" s="24"/>
      <c r="AE101" s="24"/>
      <c r="AF101" s="24"/>
    </row>
    <row r="102" spans="3:32" s="22" customFormat="1" x14ac:dyDescent="0.2">
      <c r="C102" s="24"/>
      <c r="D102" s="24"/>
      <c r="E102" s="24"/>
      <c r="F102" s="24"/>
      <c r="G102" s="24"/>
      <c r="H102" s="24"/>
      <c r="I102" s="24"/>
      <c r="J102" s="24"/>
      <c r="K102" s="24"/>
      <c r="L102" s="24"/>
      <c r="M102" s="24"/>
      <c r="N102" s="24"/>
      <c r="O102" s="24"/>
      <c r="P102" s="24"/>
      <c r="Q102" s="24"/>
      <c r="R102" s="24"/>
      <c r="S102" s="24"/>
      <c r="T102" s="24"/>
      <c r="U102" s="24"/>
      <c r="V102" s="24"/>
      <c r="W102" s="24"/>
      <c r="X102" s="24"/>
      <c r="Y102" s="24"/>
      <c r="Z102" s="24"/>
      <c r="AA102" s="24"/>
      <c r="AB102" s="24"/>
      <c r="AC102" s="24"/>
      <c r="AD102" s="24"/>
      <c r="AE102" s="24"/>
      <c r="AF102" s="24"/>
    </row>
    <row r="103" spans="3:32" s="22" customFormat="1" x14ac:dyDescent="0.2">
      <c r="C103" s="24"/>
      <c r="D103" s="24"/>
      <c r="E103" s="24"/>
      <c r="F103" s="24"/>
      <c r="G103" s="24"/>
      <c r="H103" s="24"/>
      <c r="I103" s="24"/>
      <c r="J103" s="24"/>
      <c r="K103" s="24"/>
      <c r="L103" s="24"/>
      <c r="M103" s="24"/>
      <c r="N103" s="24"/>
      <c r="O103" s="24"/>
      <c r="P103" s="24"/>
      <c r="Q103" s="24"/>
      <c r="R103" s="24"/>
      <c r="S103" s="24"/>
      <c r="T103" s="24"/>
      <c r="U103" s="24"/>
      <c r="V103" s="24"/>
      <c r="W103" s="24"/>
      <c r="X103" s="24"/>
      <c r="Y103" s="24"/>
      <c r="Z103" s="24"/>
      <c r="AA103" s="24"/>
      <c r="AB103" s="24"/>
      <c r="AC103" s="24"/>
      <c r="AD103" s="24"/>
      <c r="AE103" s="24"/>
      <c r="AF103" s="24"/>
    </row>
    <row r="104" spans="3:32" s="22" customFormat="1" x14ac:dyDescent="0.2">
      <c r="C104" s="24"/>
      <c r="D104" s="24"/>
      <c r="E104" s="24"/>
      <c r="F104" s="24"/>
      <c r="G104" s="24"/>
      <c r="H104" s="24"/>
      <c r="I104" s="24"/>
      <c r="J104" s="24"/>
      <c r="K104" s="24"/>
      <c r="L104" s="24"/>
      <c r="M104" s="24"/>
      <c r="N104" s="24"/>
      <c r="O104" s="24"/>
      <c r="P104" s="24"/>
      <c r="Q104" s="24"/>
      <c r="R104" s="24"/>
      <c r="S104" s="24"/>
      <c r="T104" s="24"/>
      <c r="U104" s="24"/>
      <c r="V104" s="24"/>
      <c r="W104" s="24"/>
      <c r="X104" s="24"/>
      <c r="Y104" s="24"/>
      <c r="Z104" s="24"/>
      <c r="AA104" s="24"/>
      <c r="AB104" s="24"/>
      <c r="AC104" s="24"/>
      <c r="AD104" s="24"/>
      <c r="AE104" s="24"/>
      <c r="AF104" s="24"/>
    </row>
    <row r="105" spans="3:32" s="22" customFormat="1" x14ac:dyDescent="0.2">
      <c r="C105" s="24"/>
      <c r="D105" s="24"/>
      <c r="E105" s="24"/>
      <c r="F105" s="24"/>
      <c r="G105" s="24"/>
      <c r="H105" s="24"/>
      <c r="I105" s="24"/>
      <c r="J105" s="24"/>
      <c r="K105" s="24"/>
      <c r="L105" s="24"/>
      <c r="M105" s="24"/>
      <c r="N105" s="24"/>
      <c r="O105" s="24"/>
      <c r="P105" s="24"/>
      <c r="Q105" s="24"/>
      <c r="R105" s="24"/>
      <c r="S105" s="24"/>
      <c r="T105" s="24"/>
      <c r="U105" s="24"/>
      <c r="V105" s="24"/>
      <c r="W105" s="24"/>
      <c r="X105" s="24"/>
      <c r="Y105" s="24"/>
      <c r="Z105" s="24"/>
      <c r="AA105" s="24"/>
      <c r="AB105" s="24"/>
      <c r="AC105" s="24"/>
      <c r="AD105" s="24"/>
      <c r="AE105" s="24"/>
      <c r="AF105" s="24"/>
    </row>
    <row r="106" spans="3:32" s="22" customFormat="1" x14ac:dyDescent="0.2">
      <c r="C106" s="24"/>
      <c r="D106" s="24"/>
      <c r="E106" s="24"/>
      <c r="F106" s="24"/>
      <c r="G106" s="24"/>
      <c r="H106" s="24"/>
      <c r="I106" s="24"/>
      <c r="J106" s="24"/>
      <c r="K106" s="24"/>
      <c r="L106" s="24"/>
      <c r="M106" s="24"/>
      <c r="N106" s="24"/>
      <c r="O106" s="24"/>
      <c r="P106" s="24"/>
      <c r="Q106" s="24"/>
      <c r="R106" s="24"/>
      <c r="S106" s="24"/>
      <c r="T106" s="24"/>
      <c r="U106" s="24"/>
      <c r="V106" s="24"/>
      <c r="W106" s="24"/>
      <c r="X106" s="24"/>
      <c r="Y106" s="24"/>
      <c r="Z106" s="24"/>
      <c r="AA106" s="24"/>
      <c r="AB106" s="24"/>
      <c r="AC106" s="24"/>
      <c r="AD106" s="24"/>
      <c r="AE106" s="24"/>
      <c r="AF106" s="24"/>
    </row>
    <row r="107" spans="3:32" s="22" customFormat="1" x14ac:dyDescent="0.2">
      <c r="C107" s="24"/>
      <c r="D107" s="24"/>
      <c r="E107" s="24"/>
      <c r="F107" s="24"/>
      <c r="G107" s="24"/>
      <c r="H107" s="24"/>
      <c r="I107" s="24"/>
      <c r="J107" s="24"/>
      <c r="K107" s="24"/>
      <c r="L107" s="24"/>
      <c r="M107" s="24"/>
      <c r="N107" s="24"/>
      <c r="O107" s="24"/>
      <c r="P107" s="24"/>
      <c r="Q107" s="24"/>
      <c r="R107" s="24"/>
      <c r="S107" s="24"/>
      <c r="T107" s="24"/>
      <c r="U107" s="24"/>
      <c r="V107" s="24"/>
      <c r="W107" s="24"/>
      <c r="X107" s="24"/>
      <c r="Y107" s="24"/>
      <c r="Z107" s="24"/>
      <c r="AA107" s="24"/>
      <c r="AB107" s="24"/>
      <c r="AC107" s="24"/>
      <c r="AD107" s="24"/>
      <c r="AE107" s="24"/>
      <c r="AF107" s="24"/>
    </row>
    <row r="108" spans="3:32" s="22" customFormat="1" x14ac:dyDescent="0.2">
      <c r="C108" s="24"/>
      <c r="D108" s="24"/>
      <c r="E108" s="24"/>
      <c r="F108" s="24"/>
      <c r="G108" s="24"/>
      <c r="H108" s="24"/>
      <c r="I108" s="24"/>
      <c r="J108" s="24"/>
      <c r="K108" s="24"/>
      <c r="L108" s="24"/>
      <c r="M108" s="24"/>
      <c r="N108" s="24"/>
      <c r="O108" s="24"/>
      <c r="P108" s="24"/>
      <c r="Q108" s="24"/>
      <c r="R108" s="24"/>
      <c r="S108" s="24"/>
      <c r="T108" s="24"/>
      <c r="U108" s="24"/>
      <c r="V108" s="24"/>
      <c r="W108" s="24"/>
      <c r="X108" s="24"/>
      <c r="Y108" s="24"/>
      <c r="Z108" s="24"/>
      <c r="AA108" s="24"/>
      <c r="AB108" s="24"/>
      <c r="AC108" s="24"/>
      <c r="AD108" s="24"/>
      <c r="AE108" s="24"/>
      <c r="AF108" s="24"/>
    </row>
    <row r="109" spans="3:32" s="22" customFormat="1" x14ac:dyDescent="0.2">
      <c r="C109" s="24"/>
      <c r="D109" s="24"/>
      <c r="E109" s="24"/>
      <c r="F109" s="24"/>
      <c r="G109" s="24"/>
      <c r="H109" s="24"/>
      <c r="I109" s="24"/>
      <c r="J109" s="24"/>
      <c r="K109" s="24"/>
      <c r="L109" s="24"/>
      <c r="M109" s="24"/>
      <c r="N109" s="24"/>
      <c r="O109" s="24"/>
      <c r="P109" s="24"/>
      <c r="Q109" s="24"/>
      <c r="R109" s="24"/>
      <c r="S109" s="24"/>
      <c r="T109" s="24"/>
      <c r="U109" s="24"/>
      <c r="V109" s="24"/>
      <c r="W109" s="24"/>
      <c r="X109" s="24"/>
      <c r="Y109" s="24"/>
      <c r="Z109" s="24"/>
      <c r="AA109" s="24"/>
      <c r="AB109" s="24"/>
      <c r="AC109" s="24"/>
      <c r="AD109" s="24"/>
      <c r="AE109" s="24"/>
      <c r="AF109" s="24"/>
    </row>
    <row r="110" spans="3:32" s="22" customFormat="1" x14ac:dyDescent="0.2">
      <c r="C110" s="24"/>
      <c r="D110" s="24"/>
      <c r="E110" s="24"/>
      <c r="F110" s="24"/>
      <c r="G110" s="24"/>
      <c r="H110" s="24"/>
      <c r="I110" s="24"/>
      <c r="J110" s="24"/>
      <c r="K110" s="24"/>
      <c r="L110" s="24"/>
      <c r="M110" s="24"/>
      <c r="N110" s="24"/>
      <c r="O110" s="24"/>
      <c r="P110" s="24"/>
      <c r="Q110" s="24"/>
      <c r="R110" s="24"/>
      <c r="S110" s="24"/>
      <c r="T110" s="24"/>
      <c r="U110" s="24"/>
      <c r="V110" s="24"/>
      <c r="W110" s="24"/>
      <c r="X110" s="24"/>
      <c r="Y110" s="24"/>
      <c r="Z110" s="24"/>
      <c r="AA110" s="24"/>
      <c r="AB110" s="24"/>
      <c r="AC110" s="24"/>
      <c r="AD110" s="24"/>
      <c r="AE110" s="24"/>
      <c r="AF110" s="24"/>
    </row>
    <row r="111" spans="3:32" s="22" customFormat="1" x14ac:dyDescent="0.2">
      <c r="C111" s="24"/>
      <c r="D111" s="24"/>
      <c r="E111" s="24"/>
      <c r="F111" s="24"/>
      <c r="G111" s="24"/>
      <c r="H111" s="24"/>
      <c r="I111" s="24"/>
      <c r="J111" s="24"/>
      <c r="K111" s="24"/>
      <c r="L111" s="24"/>
      <c r="M111" s="24"/>
      <c r="N111" s="24"/>
      <c r="O111" s="24"/>
      <c r="P111" s="24"/>
      <c r="Q111" s="24"/>
      <c r="R111" s="24"/>
      <c r="S111" s="24"/>
      <c r="T111" s="24"/>
      <c r="U111" s="24"/>
      <c r="V111" s="24"/>
      <c r="W111" s="24"/>
      <c r="X111" s="24"/>
      <c r="Y111" s="24"/>
      <c r="Z111" s="24"/>
      <c r="AA111" s="24"/>
      <c r="AB111" s="24"/>
      <c r="AC111" s="24"/>
      <c r="AD111" s="24"/>
      <c r="AE111" s="24"/>
      <c r="AF111" s="24"/>
    </row>
    <row r="112" spans="3:32" s="22" customFormat="1" x14ac:dyDescent="0.2">
      <c r="C112" s="24"/>
      <c r="D112" s="24"/>
      <c r="E112" s="24"/>
      <c r="F112" s="24"/>
      <c r="G112" s="24"/>
      <c r="H112" s="24"/>
      <c r="I112" s="24"/>
      <c r="J112" s="24"/>
      <c r="K112" s="24"/>
      <c r="L112" s="24"/>
      <c r="M112" s="24"/>
      <c r="N112" s="24"/>
      <c r="O112" s="24"/>
      <c r="P112" s="24"/>
      <c r="Q112" s="24"/>
      <c r="R112" s="24"/>
      <c r="S112" s="24"/>
      <c r="T112" s="24"/>
      <c r="U112" s="24"/>
      <c r="V112" s="24"/>
      <c r="W112" s="24"/>
      <c r="X112" s="24"/>
      <c r="Y112" s="24"/>
      <c r="Z112" s="24"/>
      <c r="AA112" s="24"/>
      <c r="AB112" s="24"/>
      <c r="AC112" s="24"/>
      <c r="AD112" s="24"/>
      <c r="AE112" s="24"/>
      <c r="AF112" s="24"/>
    </row>
    <row r="113" spans="3:32" s="22" customFormat="1" x14ac:dyDescent="0.2">
      <c r="C113" s="24"/>
      <c r="D113" s="24"/>
      <c r="E113" s="24"/>
      <c r="F113" s="24"/>
      <c r="G113" s="24"/>
      <c r="H113" s="24"/>
      <c r="I113" s="24"/>
      <c r="J113" s="24"/>
      <c r="K113" s="24"/>
      <c r="L113" s="24"/>
      <c r="M113" s="24"/>
      <c r="N113" s="24"/>
      <c r="O113" s="24"/>
      <c r="P113" s="24"/>
      <c r="Q113" s="24"/>
      <c r="R113" s="24"/>
      <c r="S113" s="24"/>
      <c r="T113" s="24"/>
      <c r="U113" s="24"/>
      <c r="V113" s="24"/>
      <c r="W113" s="24"/>
      <c r="X113" s="24"/>
      <c r="Y113" s="24"/>
      <c r="Z113" s="24"/>
      <c r="AA113" s="24"/>
      <c r="AB113" s="24"/>
      <c r="AC113" s="24"/>
      <c r="AD113" s="24"/>
      <c r="AE113" s="24"/>
      <c r="AF113" s="24"/>
    </row>
    <row r="114" spans="3:32" s="22" customFormat="1" x14ac:dyDescent="0.2">
      <c r="C114" s="24"/>
      <c r="D114" s="24"/>
      <c r="E114" s="24"/>
      <c r="F114" s="24"/>
      <c r="G114" s="24"/>
      <c r="H114" s="24"/>
      <c r="I114" s="24"/>
      <c r="J114" s="24"/>
      <c r="K114" s="24"/>
      <c r="L114" s="24"/>
      <c r="M114" s="24"/>
      <c r="N114" s="24"/>
      <c r="O114" s="24"/>
      <c r="P114" s="24"/>
      <c r="Q114" s="24"/>
      <c r="R114" s="24"/>
      <c r="S114" s="24"/>
      <c r="T114" s="24"/>
      <c r="U114" s="24"/>
      <c r="V114" s="24"/>
      <c r="W114" s="24"/>
      <c r="X114" s="24"/>
      <c r="Y114" s="24"/>
      <c r="Z114" s="24"/>
      <c r="AA114" s="24"/>
      <c r="AB114" s="24"/>
      <c r="AC114" s="24"/>
      <c r="AD114" s="24"/>
      <c r="AE114" s="24"/>
      <c r="AF114" s="24"/>
    </row>
    <row r="115" spans="3:32" s="22" customFormat="1" x14ac:dyDescent="0.2">
      <c r="C115" s="24"/>
      <c r="D115" s="24"/>
      <c r="E115" s="24"/>
      <c r="F115" s="24"/>
      <c r="G115" s="24"/>
      <c r="H115" s="24"/>
      <c r="I115" s="24"/>
      <c r="J115" s="24"/>
      <c r="K115" s="24"/>
      <c r="L115" s="24"/>
      <c r="M115" s="24"/>
      <c r="N115" s="24"/>
      <c r="O115" s="24"/>
      <c r="P115" s="24"/>
      <c r="Q115" s="24"/>
      <c r="R115" s="24"/>
      <c r="S115" s="24"/>
      <c r="T115" s="24"/>
      <c r="U115" s="24"/>
      <c r="V115" s="24"/>
      <c r="W115" s="24"/>
      <c r="X115" s="24"/>
      <c r="Y115" s="24"/>
      <c r="Z115" s="24"/>
      <c r="AA115" s="24"/>
      <c r="AB115" s="24"/>
      <c r="AC115" s="24"/>
      <c r="AD115" s="24"/>
      <c r="AE115" s="24"/>
      <c r="AF115" s="24"/>
    </row>
    <row r="116" spans="3:32" s="22" customFormat="1" x14ac:dyDescent="0.2">
      <c r="C116" s="24"/>
      <c r="D116" s="24"/>
      <c r="E116" s="24"/>
      <c r="F116" s="24"/>
      <c r="G116" s="24"/>
      <c r="H116" s="24"/>
      <c r="I116" s="24"/>
      <c r="J116" s="24"/>
      <c r="K116" s="24"/>
      <c r="L116" s="24"/>
      <c r="M116" s="24"/>
      <c r="N116" s="24"/>
      <c r="O116" s="24"/>
      <c r="P116" s="24"/>
      <c r="Q116" s="24"/>
      <c r="R116" s="24"/>
      <c r="S116" s="24"/>
      <c r="T116" s="24"/>
      <c r="U116" s="24"/>
      <c r="V116" s="24"/>
      <c r="W116" s="24"/>
      <c r="X116" s="24"/>
      <c r="Y116" s="24"/>
      <c r="Z116" s="24"/>
      <c r="AA116" s="24"/>
      <c r="AB116" s="24"/>
      <c r="AC116" s="24"/>
      <c r="AD116" s="24"/>
      <c r="AE116" s="24"/>
      <c r="AF116" s="24"/>
    </row>
    <row r="117" spans="3:32" s="22" customFormat="1" x14ac:dyDescent="0.2">
      <c r="C117" s="24"/>
      <c r="D117" s="24"/>
      <c r="E117" s="24"/>
      <c r="F117" s="24"/>
      <c r="G117" s="24"/>
      <c r="H117" s="24"/>
      <c r="I117" s="24"/>
      <c r="J117" s="24"/>
      <c r="K117" s="24"/>
      <c r="L117" s="24"/>
      <c r="M117" s="24"/>
      <c r="N117" s="24"/>
      <c r="O117" s="24"/>
      <c r="P117" s="24"/>
      <c r="Q117" s="24"/>
      <c r="R117" s="24"/>
      <c r="S117" s="24"/>
      <c r="T117" s="24"/>
      <c r="U117" s="24"/>
      <c r="V117" s="24"/>
      <c r="W117" s="24"/>
      <c r="X117" s="24"/>
      <c r="Y117" s="24"/>
      <c r="Z117" s="24"/>
      <c r="AA117" s="24"/>
      <c r="AB117" s="24"/>
      <c r="AC117" s="24"/>
      <c r="AD117" s="24"/>
      <c r="AE117" s="24"/>
      <c r="AF117" s="24"/>
    </row>
    <row r="118" spans="3:32" s="22" customFormat="1" x14ac:dyDescent="0.2">
      <c r="C118" s="24"/>
      <c r="D118" s="24"/>
      <c r="E118" s="24"/>
      <c r="F118" s="24"/>
      <c r="G118" s="24"/>
      <c r="H118" s="24"/>
      <c r="I118" s="24"/>
      <c r="J118" s="24"/>
      <c r="K118" s="24"/>
      <c r="L118" s="24"/>
      <c r="M118" s="24"/>
      <c r="N118" s="24"/>
      <c r="O118" s="24"/>
      <c r="P118" s="24"/>
      <c r="Q118" s="24"/>
      <c r="R118" s="24"/>
      <c r="S118" s="24"/>
      <c r="T118" s="24"/>
      <c r="U118" s="24"/>
      <c r="V118" s="24"/>
      <c r="W118" s="24"/>
      <c r="X118" s="24"/>
      <c r="Y118" s="24"/>
      <c r="Z118" s="24"/>
      <c r="AA118" s="24"/>
      <c r="AB118" s="24"/>
      <c r="AC118" s="24"/>
      <c r="AD118" s="24"/>
      <c r="AE118" s="24"/>
      <c r="AF118" s="24"/>
    </row>
    <row r="119" spans="3:32" s="22" customFormat="1" x14ac:dyDescent="0.2">
      <c r="C119" s="24"/>
      <c r="D119" s="24"/>
      <c r="E119" s="24"/>
      <c r="F119" s="24"/>
      <c r="G119" s="24"/>
      <c r="H119" s="24"/>
      <c r="I119" s="24"/>
      <c r="J119" s="24"/>
      <c r="K119" s="24"/>
      <c r="L119" s="24"/>
      <c r="M119" s="24"/>
      <c r="N119" s="24"/>
      <c r="O119" s="24"/>
      <c r="P119" s="24"/>
      <c r="Q119" s="24"/>
      <c r="R119" s="24"/>
      <c r="S119" s="24"/>
      <c r="T119" s="24"/>
      <c r="U119" s="24"/>
      <c r="V119" s="24"/>
      <c r="W119" s="24"/>
      <c r="X119" s="24"/>
      <c r="Y119" s="24"/>
      <c r="Z119" s="24"/>
      <c r="AA119" s="24"/>
      <c r="AB119" s="24"/>
      <c r="AC119" s="24"/>
      <c r="AD119" s="24"/>
      <c r="AE119" s="24"/>
      <c r="AF119" s="24"/>
    </row>
    <row r="120" spans="3:32" s="22" customFormat="1" x14ac:dyDescent="0.2">
      <c r="C120" s="24"/>
      <c r="D120" s="24"/>
      <c r="E120" s="24"/>
      <c r="F120" s="24"/>
      <c r="G120" s="24"/>
      <c r="H120" s="24"/>
      <c r="I120" s="24"/>
      <c r="J120" s="24"/>
      <c r="K120" s="24"/>
      <c r="L120" s="24"/>
      <c r="M120" s="24"/>
      <c r="N120" s="24"/>
      <c r="O120" s="24"/>
      <c r="P120" s="24"/>
      <c r="Q120" s="24"/>
      <c r="R120" s="24"/>
      <c r="S120" s="24"/>
      <c r="T120" s="24"/>
      <c r="U120" s="24"/>
      <c r="V120" s="24"/>
      <c r="W120" s="24"/>
      <c r="X120" s="24"/>
      <c r="Y120" s="24"/>
      <c r="Z120" s="24"/>
      <c r="AA120" s="24"/>
      <c r="AB120" s="24"/>
      <c r="AC120" s="24"/>
      <c r="AD120" s="24"/>
      <c r="AE120" s="24"/>
      <c r="AF120" s="24"/>
    </row>
    <row r="121" spans="3:32" s="22" customFormat="1" x14ac:dyDescent="0.2">
      <c r="C121" s="24"/>
      <c r="D121" s="24"/>
      <c r="E121" s="24"/>
      <c r="F121" s="24"/>
      <c r="G121" s="24"/>
      <c r="H121" s="24"/>
      <c r="I121" s="24"/>
      <c r="J121" s="24"/>
      <c r="K121" s="24"/>
      <c r="L121" s="24"/>
      <c r="M121" s="24"/>
      <c r="N121" s="24"/>
      <c r="O121" s="24"/>
      <c r="P121" s="24"/>
      <c r="Q121" s="24"/>
      <c r="R121" s="24"/>
      <c r="S121" s="24"/>
      <c r="T121" s="24"/>
      <c r="U121" s="24"/>
      <c r="V121" s="24"/>
      <c r="W121" s="24"/>
      <c r="X121" s="24"/>
      <c r="Y121" s="24"/>
      <c r="Z121" s="24"/>
      <c r="AA121" s="24"/>
      <c r="AB121" s="24"/>
      <c r="AC121" s="24"/>
      <c r="AD121" s="24"/>
      <c r="AE121" s="24"/>
      <c r="AF121" s="24"/>
    </row>
    <row r="122" spans="3:32" s="22" customFormat="1" x14ac:dyDescent="0.2">
      <c r="C122" s="24"/>
      <c r="D122" s="24"/>
      <c r="E122" s="24"/>
      <c r="F122" s="24"/>
      <c r="G122" s="24"/>
      <c r="H122" s="24"/>
      <c r="I122" s="24"/>
      <c r="J122" s="24"/>
      <c r="K122" s="24"/>
      <c r="L122" s="24"/>
      <c r="M122" s="24"/>
      <c r="N122" s="24"/>
      <c r="O122" s="24"/>
      <c r="P122" s="24"/>
      <c r="Q122" s="24"/>
      <c r="R122" s="24"/>
      <c r="S122" s="24"/>
      <c r="T122" s="24"/>
      <c r="U122" s="24"/>
      <c r="V122" s="24"/>
      <c r="W122" s="24"/>
      <c r="X122" s="24"/>
      <c r="Y122" s="24"/>
      <c r="Z122" s="24"/>
      <c r="AA122" s="24"/>
      <c r="AB122" s="24"/>
      <c r="AC122" s="24"/>
      <c r="AD122" s="24"/>
      <c r="AE122" s="24"/>
      <c r="AF122" s="24"/>
    </row>
    <row r="123" spans="3:32" s="22" customFormat="1" x14ac:dyDescent="0.2">
      <c r="C123" s="24"/>
      <c r="D123" s="24"/>
      <c r="E123" s="24"/>
      <c r="F123" s="24"/>
      <c r="G123" s="24"/>
      <c r="H123" s="24"/>
      <c r="I123" s="24"/>
      <c r="J123" s="24"/>
      <c r="K123" s="24"/>
      <c r="L123" s="24"/>
      <c r="M123" s="24"/>
      <c r="N123" s="24"/>
      <c r="O123" s="24"/>
      <c r="P123" s="24"/>
      <c r="Q123" s="24"/>
      <c r="R123" s="24"/>
      <c r="S123" s="24"/>
      <c r="T123" s="24"/>
      <c r="U123" s="24"/>
      <c r="V123" s="24"/>
      <c r="W123" s="24"/>
      <c r="X123" s="24"/>
      <c r="Y123" s="24"/>
      <c r="Z123" s="24"/>
      <c r="AA123" s="24"/>
      <c r="AB123" s="24"/>
      <c r="AC123" s="24"/>
      <c r="AD123" s="24"/>
      <c r="AE123" s="24"/>
      <c r="AF123" s="24"/>
    </row>
    <row r="124" spans="3:32" s="22" customFormat="1" x14ac:dyDescent="0.2">
      <c r="C124" s="24"/>
      <c r="D124" s="24"/>
      <c r="E124" s="24"/>
      <c r="F124" s="24"/>
      <c r="G124" s="24"/>
      <c r="H124" s="24"/>
      <c r="I124" s="24"/>
      <c r="J124" s="24"/>
      <c r="K124" s="24"/>
      <c r="L124" s="24"/>
      <c r="M124" s="24"/>
      <c r="N124" s="24"/>
      <c r="O124" s="24"/>
      <c r="P124" s="24"/>
      <c r="Q124" s="24"/>
      <c r="R124" s="24"/>
      <c r="S124" s="24"/>
      <c r="T124" s="24"/>
      <c r="U124" s="24"/>
      <c r="V124" s="24"/>
      <c r="W124" s="24"/>
      <c r="X124" s="24"/>
      <c r="Y124" s="24"/>
      <c r="Z124" s="24"/>
      <c r="AA124" s="24"/>
      <c r="AB124" s="24"/>
      <c r="AC124" s="24"/>
      <c r="AD124" s="24"/>
      <c r="AE124" s="24"/>
      <c r="AF124" s="24"/>
    </row>
    <row r="125" spans="3:32" s="22" customFormat="1" x14ac:dyDescent="0.2">
      <c r="C125" s="24"/>
      <c r="D125" s="24"/>
      <c r="E125" s="24"/>
      <c r="F125" s="24"/>
      <c r="G125" s="24"/>
      <c r="H125" s="24"/>
      <c r="I125" s="24"/>
      <c r="J125" s="24"/>
      <c r="K125" s="24"/>
      <c r="L125" s="24"/>
      <c r="M125" s="24"/>
      <c r="N125" s="24"/>
      <c r="O125" s="24"/>
      <c r="P125" s="24"/>
      <c r="Q125" s="24"/>
      <c r="R125" s="24"/>
      <c r="S125" s="24"/>
      <c r="T125" s="24"/>
      <c r="U125" s="24"/>
      <c r="V125" s="24"/>
      <c r="W125" s="24"/>
      <c r="X125" s="24"/>
      <c r="Y125" s="24"/>
      <c r="Z125" s="24"/>
      <c r="AA125" s="24"/>
      <c r="AB125" s="24"/>
      <c r="AC125" s="24"/>
      <c r="AD125" s="24"/>
      <c r="AE125" s="24"/>
      <c r="AF125" s="24"/>
    </row>
    <row r="126" spans="3:32" s="22" customFormat="1" x14ac:dyDescent="0.2">
      <c r="C126" s="24"/>
      <c r="D126" s="24"/>
      <c r="E126" s="24"/>
      <c r="F126" s="24"/>
      <c r="G126" s="24"/>
      <c r="H126" s="24"/>
      <c r="I126" s="24"/>
      <c r="J126" s="24"/>
      <c r="K126" s="24"/>
      <c r="L126" s="24"/>
      <c r="M126" s="24"/>
      <c r="N126" s="24"/>
      <c r="O126" s="24"/>
      <c r="P126" s="24"/>
      <c r="Q126" s="24"/>
      <c r="R126" s="24"/>
      <c r="S126" s="24"/>
      <c r="T126" s="24"/>
      <c r="U126" s="24"/>
      <c r="V126" s="24"/>
      <c r="W126" s="24"/>
      <c r="X126" s="24"/>
      <c r="Y126" s="24"/>
      <c r="Z126" s="24"/>
      <c r="AA126" s="24"/>
      <c r="AB126" s="24"/>
      <c r="AC126" s="24"/>
      <c r="AD126" s="24"/>
      <c r="AE126" s="24"/>
      <c r="AF126" s="24"/>
    </row>
    <row r="127" spans="3:32" s="22" customFormat="1" x14ac:dyDescent="0.2">
      <c r="C127" s="24"/>
      <c r="D127" s="24"/>
      <c r="E127" s="24"/>
      <c r="F127" s="24"/>
      <c r="G127" s="24"/>
      <c r="H127" s="24"/>
      <c r="I127" s="24"/>
      <c r="J127" s="24"/>
      <c r="K127" s="24"/>
      <c r="L127" s="24"/>
      <c r="M127" s="24"/>
      <c r="N127" s="24"/>
      <c r="O127" s="24"/>
      <c r="P127" s="24"/>
      <c r="Q127" s="24"/>
      <c r="R127" s="24"/>
      <c r="S127" s="24"/>
      <c r="T127" s="24"/>
      <c r="U127" s="24"/>
      <c r="V127" s="24"/>
      <c r="W127" s="24"/>
      <c r="X127" s="24"/>
      <c r="Y127" s="24"/>
      <c r="Z127" s="24"/>
      <c r="AA127" s="24"/>
      <c r="AB127" s="24"/>
      <c r="AC127" s="24"/>
      <c r="AD127" s="24"/>
      <c r="AE127" s="24"/>
      <c r="AF127" s="24"/>
    </row>
    <row r="128" spans="3:32" s="22" customFormat="1" x14ac:dyDescent="0.2">
      <c r="C128" s="24"/>
      <c r="D128" s="24"/>
      <c r="E128" s="24"/>
      <c r="F128" s="24"/>
      <c r="G128" s="24"/>
      <c r="H128" s="24"/>
      <c r="I128" s="24"/>
      <c r="J128" s="24"/>
      <c r="K128" s="24"/>
      <c r="L128" s="24"/>
      <c r="M128" s="24"/>
      <c r="N128" s="24"/>
      <c r="O128" s="24"/>
      <c r="P128" s="24"/>
      <c r="Q128" s="24"/>
      <c r="R128" s="24"/>
      <c r="S128" s="24"/>
      <c r="T128" s="24"/>
      <c r="U128" s="24"/>
      <c r="V128" s="24"/>
      <c r="W128" s="24"/>
      <c r="X128" s="24"/>
      <c r="Y128" s="24"/>
      <c r="Z128" s="24"/>
      <c r="AA128" s="24"/>
      <c r="AB128" s="24"/>
      <c r="AC128" s="24"/>
      <c r="AD128" s="24"/>
      <c r="AE128" s="24"/>
      <c r="AF128" s="24"/>
    </row>
    <row r="129" spans="3:32" s="22" customFormat="1" x14ac:dyDescent="0.2">
      <c r="C129" s="24"/>
      <c r="D129" s="24"/>
      <c r="E129" s="24"/>
      <c r="F129" s="24"/>
      <c r="G129" s="24"/>
      <c r="H129" s="24"/>
      <c r="I129" s="24"/>
      <c r="J129" s="24"/>
      <c r="K129" s="24"/>
      <c r="L129" s="24"/>
      <c r="M129" s="24"/>
      <c r="N129" s="24"/>
      <c r="O129" s="24"/>
      <c r="P129" s="24"/>
      <c r="Q129" s="24"/>
      <c r="R129" s="24"/>
      <c r="S129" s="24"/>
      <c r="T129" s="24"/>
      <c r="U129" s="24"/>
      <c r="V129" s="24"/>
      <c r="W129" s="24"/>
      <c r="X129" s="24"/>
      <c r="Y129" s="24"/>
      <c r="Z129" s="24"/>
      <c r="AA129" s="24"/>
      <c r="AB129" s="24"/>
      <c r="AC129" s="24"/>
      <c r="AD129" s="24"/>
      <c r="AE129" s="24"/>
      <c r="AF129" s="24"/>
    </row>
    <row r="130" spans="3:32" s="22" customFormat="1" x14ac:dyDescent="0.2">
      <c r="C130" s="24"/>
      <c r="D130" s="24"/>
      <c r="E130" s="24"/>
      <c r="F130" s="24"/>
      <c r="G130" s="24"/>
      <c r="H130" s="24"/>
      <c r="I130" s="24"/>
      <c r="J130" s="24"/>
      <c r="K130" s="24"/>
      <c r="L130" s="24"/>
      <c r="M130" s="24"/>
      <c r="N130" s="24"/>
      <c r="O130" s="24"/>
      <c r="P130" s="24"/>
      <c r="Q130" s="24"/>
      <c r="R130" s="24"/>
      <c r="S130" s="24"/>
      <c r="T130" s="24"/>
      <c r="U130" s="24"/>
      <c r="V130" s="24"/>
      <c r="W130" s="24"/>
      <c r="X130" s="24"/>
      <c r="Y130" s="24"/>
      <c r="Z130" s="24"/>
      <c r="AA130" s="24"/>
      <c r="AB130" s="24"/>
      <c r="AC130" s="24"/>
      <c r="AD130" s="24"/>
      <c r="AE130" s="24"/>
      <c r="AF130" s="24"/>
    </row>
    <row r="131" spans="3:32" s="22" customFormat="1" x14ac:dyDescent="0.2">
      <c r="C131" s="24"/>
      <c r="D131" s="24"/>
      <c r="E131" s="24"/>
      <c r="F131" s="24"/>
      <c r="G131" s="24"/>
      <c r="H131" s="24"/>
      <c r="I131" s="24"/>
      <c r="J131" s="24"/>
      <c r="K131" s="24"/>
      <c r="L131" s="24"/>
      <c r="M131" s="24"/>
      <c r="N131" s="24"/>
      <c r="O131" s="24"/>
      <c r="P131" s="24"/>
      <c r="Q131" s="24"/>
      <c r="R131" s="24"/>
      <c r="S131" s="24"/>
      <c r="T131" s="24"/>
      <c r="U131" s="24"/>
      <c r="V131" s="24"/>
      <c r="W131" s="24"/>
      <c r="X131" s="24"/>
      <c r="Y131" s="24"/>
      <c r="Z131" s="24"/>
      <c r="AA131" s="24"/>
      <c r="AB131" s="24"/>
      <c r="AC131" s="24"/>
      <c r="AD131" s="24"/>
      <c r="AE131" s="24"/>
      <c r="AF131" s="24"/>
    </row>
    <row r="132" spans="3:32" s="22" customFormat="1" x14ac:dyDescent="0.2">
      <c r="C132" s="24"/>
      <c r="D132" s="24"/>
      <c r="E132" s="24"/>
      <c r="F132" s="24"/>
      <c r="G132" s="24"/>
      <c r="H132" s="24"/>
      <c r="I132" s="24"/>
      <c r="J132" s="24"/>
      <c r="K132" s="24"/>
      <c r="L132" s="24"/>
      <c r="M132" s="24"/>
      <c r="N132" s="24"/>
      <c r="O132" s="24"/>
      <c r="P132" s="24"/>
      <c r="Q132" s="24"/>
      <c r="R132" s="24"/>
      <c r="S132" s="24"/>
      <c r="T132" s="24"/>
      <c r="U132" s="24"/>
      <c r="V132" s="24"/>
      <c r="W132" s="24"/>
      <c r="X132" s="24"/>
      <c r="Y132" s="24"/>
      <c r="Z132" s="24"/>
      <c r="AA132" s="24"/>
      <c r="AB132" s="24"/>
      <c r="AC132" s="24"/>
      <c r="AD132" s="24"/>
      <c r="AE132" s="24"/>
      <c r="AF132" s="24"/>
    </row>
    <row r="133" spans="3:32" s="22" customFormat="1" x14ac:dyDescent="0.2">
      <c r="C133" s="24"/>
      <c r="D133" s="24"/>
      <c r="E133" s="24"/>
      <c r="F133" s="24"/>
      <c r="G133" s="24"/>
      <c r="H133" s="24"/>
      <c r="I133" s="24"/>
      <c r="J133" s="24"/>
      <c r="K133" s="24"/>
      <c r="L133" s="24"/>
      <c r="M133" s="24"/>
      <c r="N133" s="24"/>
      <c r="O133" s="24"/>
      <c r="P133" s="24"/>
      <c r="Q133" s="24"/>
      <c r="R133" s="24"/>
      <c r="S133" s="24"/>
      <c r="T133" s="24"/>
      <c r="U133" s="24"/>
      <c r="V133" s="24"/>
      <c r="W133" s="24"/>
      <c r="X133" s="24"/>
      <c r="Y133" s="24"/>
      <c r="Z133" s="24"/>
      <c r="AA133" s="24"/>
      <c r="AB133" s="24"/>
      <c r="AC133" s="24"/>
      <c r="AD133" s="24"/>
      <c r="AE133" s="24"/>
      <c r="AF133" s="24"/>
    </row>
    <row r="134" spans="3:32" s="22" customFormat="1" x14ac:dyDescent="0.2">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row>
    <row r="135" spans="3:32" s="22" customFormat="1" x14ac:dyDescent="0.2">
      <c r="C135" s="24"/>
      <c r="D135" s="24"/>
      <c r="E135" s="24"/>
      <c r="F135" s="24"/>
      <c r="G135" s="24"/>
      <c r="H135" s="24"/>
      <c r="I135" s="24"/>
      <c r="J135" s="24"/>
      <c r="K135" s="24"/>
      <c r="L135" s="24"/>
      <c r="M135" s="24"/>
      <c r="N135" s="24"/>
      <c r="O135" s="24"/>
      <c r="P135" s="24"/>
      <c r="Q135" s="24"/>
      <c r="R135" s="24"/>
      <c r="S135" s="24"/>
      <c r="T135" s="24"/>
      <c r="U135" s="24"/>
      <c r="V135" s="24"/>
      <c r="W135" s="24"/>
      <c r="X135" s="24"/>
      <c r="Y135" s="24"/>
      <c r="Z135" s="24"/>
      <c r="AA135" s="24"/>
      <c r="AB135" s="24"/>
      <c r="AC135" s="24"/>
      <c r="AD135" s="24"/>
      <c r="AE135" s="24"/>
      <c r="AF135" s="24"/>
    </row>
    <row r="136" spans="3:32" s="22" customFormat="1" x14ac:dyDescent="0.2">
      <c r="C136" s="24"/>
      <c r="D136" s="24"/>
      <c r="E136" s="24"/>
      <c r="F136" s="24"/>
      <c r="G136" s="24"/>
      <c r="H136" s="24"/>
      <c r="I136" s="24"/>
      <c r="J136" s="24"/>
      <c r="K136" s="24"/>
      <c r="L136" s="24"/>
      <c r="M136" s="24"/>
      <c r="N136" s="24"/>
      <c r="O136" s="24"/>
      <c r="P136" s="24"/>
      <c r="Q136" s="24"/>
      <c r="R136" s="24"/>
      <c r="S136" s="24"/>
      <c r="T136" s="24"/>
      <c r="U136" s="24"/>
      <c r="V136" s="24"/>
      <c r="W136" s="24"/>
      <c r="X136" s="24"/>
      <c r="Y136" s="24"/>
      <c r="Z136" s="24"/>
      <c r="AA136" s="24"/>
      <c r="AB136" s="24"/>
      <c r="AC136" s="24"/>
      <c r="AD136" s="24"/>
      <c r="AE136" s="24"/>
      <c r="AF136" s="24"/>
    </row>
    <row r="137" spans="3:32" s="22" customFormat="1" x14ac:dyDescent="0.2">
      <c r="C137" s="24"/>
      <c r="D137" s="24"/>
      <c r="E137" s="24"/>
      <c r="F137" s="24"/>
      <c r="G137" s="24"/>
      <c r="H137" s="24"/>
      <c r="I137" s="24"/>
      <c r="J137" s="24"/>
      <c r="K137" s="24"/>
      <c r="L137" s="24"/>
      <c r="M137" s="24"/>
      <c r="N137" s="24"/>
      <c r="O137" s="24"/>
      <c r="P137" s="24"/>
      <c r="Q137" s="24"/>
      <c r="R137" s="24"/>
      <c r="S137" s="24"/>
      <c r="T137" s="24"/>
      <c r="U137" s="24"/>
      <c r="V137" s="24"/>
      <c r="W137" s="24"/>
      <c r="X137" s="24"/>
      <c r="Y137" s="24"/>
      <c r="Z137" s="24"/>
      <c r="AA137" s="24"/>
      <c r="AB137" s="24"/>
      <c r="AC137" s="24"/>
      <c r="AD137" s="24"/>
      <c r="AE137" s="24"/>
      <c r="AF137" s="24"/>
    </row>
    <row r="138" spans="3:32" s="22" customFormat="1" x14ac:dyDescent="0.2">
      <c r="C138" s="24"/>
      <c r="D138" s="24"/>
      <c r="E138" s="24"/>
      <c r="F138" s="24"/>
      <c r="G138" s="24"/>
      <c r="H138" s="24"/>
      <c r="I138" s="24"/>
      <c r="J138" s="24"/>
      <c r="K138" s="24"/>
      <c r="L138" s="24"/>
      <c r="M138" s="24"/>
      <c r="N138" s="24"/>
      <c r="O138" s="24"/>
      <c r="P138" s="24"/>
      <c r="Q138" s="24"/>
      <c r="R138" s="24"/>
      <c r="S138" s="24"/>
      <c r="T138" s="24"/>
      <c r="U138" s="24"/>
      <c r="V138" s="24"/>
      <c r="W138" s="24"/>
      <c r="X138" s="24"/>
      <c r="Y138" s="24"/>
      <c r="Z138" s="24"/>
      <c r="AA138" s="24"/>
      <c r="AB138" s="24"/>
      <c r="AC138" s="24"/>
      <c r="AD138" s="24"/>
      <c r="AE138" s="24"/>
      <c r="AF138" s="24"/>
    </row>
    <row r="139" spans="3:32" s="22" customFormat="1" x14ac:dyDescent="0.2">
      <c r="C139" s="24"/>
      <c r="D139" s="24"/>
      <c r="E139" s="24"/>
      <c r="F139" s="24"/>
      <c r="G139" s="24"/>
      <c r="H139" s="24"/>
      <c r="I139" s="24"/>
      <c r="J139" s="24"/>
      <c r="K139" s="24"/>
      <c r="L139" s="24"/>
      <c r="M139" s="24"/>
      <c r="N139" s="24"/>
      <c r="O139" s="24"/>
      <c r="P139" s="24"/>
      <c r="Q139" s="24"/>
      <c r="R139" s="24"/>
      <c r="S139" s="24"/>
      <c r="T139" s="24"/>
      <c r="U139" s="24"/>
      <c r="V139" s="24"/>
      <c r="W139" s="24"/>
      <c r="X139" s="24"/>
      <c r="Y139" s="24"/>
      <c r="Z139" s="24"/>
      <c r="AA139" s="24"/>
      <c r="AB139" s="24"/>
      <c r="AC139" s="24"/>
      <c r="AD139" s="24"/>
      <c r="AE139" s="24"/>
      <c r="AF139" s="24"/>
    </row>
    <row r="140" spans="3:32" s="22" customFormat="1" x14ac:dyDescent="0.2">
      <c r="C140" s="24"/>
      <c r="D140" s="24"/>
      <c r="E140" s="24"/>
      <c r="F140" s="24"/>
      <c r="G140" s="24"/>
      <c r="H140" s="24"/>
      <c r="I140" s="24"/>
      <c r="J140" s="24"/>
      <c r="K140" s="24"/>
      <c r="L140" s="24"/>
      <c r="M140" s="24"/>
      <c r="N140" s="24"/>
      <c r="O140" s="24"/>
      <c r="P140" s="24"/>
      <c r="Q140" s="24"/>
      <c r="R140" s="24"/>
      <c r="S140" s="24"/>
      <c r="T140" s="24"/>
      <c r="U140" s="24"/>
      <c r="V140" s="24"/>
      <c r="W140" s="24"/>
      <c r="X140" s="24"/>
      <c r="Y140" s="24"/>
      <c r="Z140" s="24"/>
      <c r="AA140" s="24"/>
      <c r="AB140" s="24"/>
      <c r="AC140" s="24"/>
      <c r="AD140" s="24"/>
      <c r="AE140" s="24"/>
      <c r="AF140" s="24"/>
    </row>
    <row r="141" spans="3:32" s="22" customFormat="1" x14ac:dyDescent="0.2">
      <c r="C141" s="24"/>
      <c r="D141" s="24"/>
      <c r="E141" s="24"/>
      <c r="F141" s="24"/>
      <c r="G141" s="24"/>
      <c r="H141" s="24"/>
      <c r="I141" s="24"/>
      <c r="J141" s="24"/>
      <c r="K141" s="24"/>
      <c r="L141" s="24"/>
      <c r="M141" s="24"/>
      <c r="N141" s="24"/>
      <c r="O141" s="24"/>
      <c r="P141" s="24"/>
      <c r="Q141" s="24"/>
      <c r="R141" s="24"/>
      <c r="S141" s="24"/>
      <c r="T141" s="24"/>
      <c r="U141" s="24"/>
      <c r="V141" s="24"/>
      <c r="W141" s="24"/>
      <c r="X141" s="24"/>
      <c r="Y141" s="24"/>
      <c r="Z141" s="24"/>
      <c r="AA141" s="24"/>
      <c r="AB141" s="24"/>
      <c r="AC141" s="24"/>
      <c r="AD141" s="24"/>
      <c r="AE141" s="24"/>
      <c r="AF141" s="24"/>
    </row>
    <row r="142" spans="3:32" s="22" customFormat="1" x14ac:dyDescent="0.2">
      <c r="C142" s="24"/>
      <c r="D142" s="24"/>
      <c r="E142" s="24"/>
      <c r="F142" s="24"/>
      <c r="G142" s="24"/>
      <c r="H142" s="24"/>
      <c r="I142" s="24"/>
      <c r="J142" s="24"/>
      <c r="K142" s="24"/>
      <c r="L142" s="24"/>
      <c r="M142" s="24"/>
      <c r="N142" s="24"/>
      <c r="O142" s="24"/>
      <c r="P142" s="24"/>
      <c r="Q142" s="24"/>
      <c r="R142" s="24"/>
      <c r="S142" s="24"/>
      <c r="T142" s="24"/>
      <c r="U142" s="24"/>
      <c r="V142" s="24"/>
      <c r="W142" s="24"/>
      <c r="X142" s="24"/>
      <c r="Y142" s="24"/>
      <c r="Z142" s="24"/>
      <c r="AA142" s="24"/>
      <c r="AB142" s="24"/>
      <c r="AC142" s="24"/>
      <c r="AD142" s="24"/>
      <c r="AE142" s="24"/>
      <c r="AF142" s="24"/>
    </row>
    <row r="143" spans="3:32" s="22" customFormat="1" x14ac:dyDescent="0.2">
      <c r="C143" s="24"/>
      <c r="D143" s="24"/>
      <c r="E143" s="24"/>
      <c r="F143" s="24"/>
      <c r="G143" s="24"/>
      <c r="H143" s="24"/>
      <c r="I143" s="24"/>
      <c r="J143" s="24"/>
      <c r="K143" s="24"/>
      <c r="L143" s="24"/>
      <c r="M143" s="24"/>
      <c r="N143" s="24"/>
      <c r="O143" s="24"/>
      <c r="P143" s="24"/>
      <c r="Q143" s="24"/>
      <c r="R143" s="24"/>
      <c r="S143" s="24"/>
      <c r="T143" s="24"/>
      <c r="U143" s="24"/>
      <c r="V143" s="24"/>
      <c r="W143" s="24"/>
      <c r="X143" s="24"/>
      <c r="Y143" s="24"/>
      <c r="Z143" s="24"/>
      <c r="AA143" s="24"/>
      <c r="AB143" s="24"/>
      <c r="AC143" s="24"/>
      <c r="AD143" s="24"/>
      <c r="AE143" s="24"/>
      <c r="AF143" s="24"/>
    </row>
    <row r="144" spans="3:32" s="22" customFormat="1" x14ac:dyDescent="0.2">
      <c r="C144" s="24"/>
      <c r="D144" s="24"/>
      <c r="E144" s="24"/>
      <c r="F144" s="24"/>
      <c r="G144" s="24"/>
      <c r="H144" s="24"/>
      <c r="I144" s="24"/>
      <c r="J144" s="24"/>
      <c r="K144" s="24"/>
      <c r="L144" s="24"/>
      <c r="M144" s="24"/>
      <c r="N144" s="24"/>
      <c r="O144" s="24"/>
      <c r="P144" s="24"/>
      <c r="Q144" s="24"/>
      <c r="R144" s="24"/>
      <c r="S144" s="24"/>
      <c r="T144" s="24"/>
      <c r="U144" s="24"/>
      <c r="V144" s="24"/>
      <c r="W144" s="24"/>
      <c r="X144" s="24"/>
      <c r="Y144" s="24"/>
      <c r="Z144" s="24"/>
      <c r="AA144" s="24"/>
      <c r="AB144" s="24"/>
      <c r="AC144" s="24"/>
      <c r="AD144" s="24"/>
      <c r="AE144" s="24"/>
      <c r="AF144" s="24"/>
    </row>
    <row r="145" spans="3:32" s="22" customFormat="1" x14ac:dyDescent="0.2">
      <c r="C145" s="24"/>
      <c r="D145" s="24"/>
      <c r="E145" s="24"/>
      <c r="F145" s="24"/>
      <c r="G145" s="24"/>
      <c r="H145" s="24"/>
      <c r="I145" s="24"/>
      <c r="J145" s="24"/>
      <c r="K145" s="24"/>
      <c r="L145" s="24"/>
      <c r="M145" s="24"/>
      <c r="N145" s="24"/>
      <c r="O145" s="24"/>
      <c r="P145" s="24"/>
      <c r="Q145" s="24"/>
      <c r="R145" s="24"/>
      <c r="S145" s="24"/>
      <c r="T145" s="24"/>
      <c r="U145" s="24"/>
      <c r="V145" s="24"/>
      <c r="W145" s="24"/>
      <c r="X145" s="24"/>
      <c r="Y145" s="24"/>
      <c r="Z145" s="24"/>
      <c r="AA145" s="24"/>
      <c r="AB145" s="24"/>
      <c r="AC145" s="24"/>
      <c r="AD145" s="24"/>
      <c r="AE145" s="24"/>
      <c r="AF145" s="24"/>
    </row>
    <row r="146" spans="3:32" s="22" customFormat="1" x14ac:dyDescent="0.2">
      <c r="C146" s="24"/>
      <c r="D146" s="24"/>
      <c r="E146" s="24"/>
      <c r="F146" s="24"/>
      <c r="G146" s="24"/>
      <c r="H146" s="24"/>
      <c r="I146" s="24"/>
      <c r="J146" s="24"/>
      <c r="K146" s="24"/>
      <c r="L146" s="24"/>
      <c r="M146" s="24"/>
      <c r="N146" s="24"/>
      <c r="O146" s="24"/>
      <c r="P146" s="24"/>
      <c r="Q146" s="24"/>
      <c r="R146" s="24"/>
      <c r="S146" s="24"/>
      <c r="T146" s="24"/>
      <c r="U146" s="24"/>
      <c r="V146" s="24"/>
      <c r="W146" s="24"/>
      <c r="X146" s="24"/>
      <c r="Y146" s="24"/>
      <c r="Z146" s="24"/>
      <c r="AA146" s="24"/>
      <c r="AB146" s="24"/>
      <c r="AC146" s="24"/>
      <c r="AD146" s="24"/>
      <c r="AE146" s="24"/>
      <c r="AF146" s="24"/>
    </row>
    <row r="147" spans="3:32" s="22" customFormat="1" x14ac:dyDescent="0.2">
      <c r="C147" s="24"/>
      <c r="D147" s="24"/>
      <c r="E147" s="24"/>
      <c r="F147" s="24"/>
      <c r="G147" s="24"/>
      <c r="H147" s="24"/>
      <c r="I147" s="24"/>
      <c r="J147" s="24"/>
      <c r="K147" s="24"/>
      <c r="L147" s="24"/>
      <c r="M147" s="24"/>
      <c r="N147" s="24"/>
      <c r="O147" s="24"/>
      <c r="P147" s="24"/>
      <c r="Q147" s="24"/>
      <c r="R147" s="24"/>
      <c r="S147" s="24"/>
      <c r="T147" s="24"/>
      <c r="U147" s="24"/>
      <c r="V147" s="24"/>
      <c r="W147" s="24"/>
      <c r="X147" s="24"/>
      <c r="Y147" s="24"/>
      <c r="Z147" s="24"/>
      <c r="AA147" s="24"/>
      <c r="AB147" s="24"/>
      <c r="AC147" s="24"/>
      <c r="AD147" s="24"/>
      <c r="AE147" s="24"/>
      <c r="AF147" s="24"/>
    </row>
    <row r="148" spans="3:32" s="22" customFormat="1" x14ac:dyDescent="0.2">
      <c r="C148" s="24"/>
      <c r="D148" s="24"/>
      <c r="E148" s="24"/>
      <c r="F148" s="24"/>
      <c r="G148" s="24"/>
      <c r="H148" s="24"/>
      <c r="I148" s="24"/>
      <c r="J148" s="24"/>
      <c r="K148" s="24"/>
      <c r="L148" s="24"/>
      <c r="M148" s="24"/>
      <c r="N148" s="24"/>
      <c r="O148" s="24"/>
      <c r="P148" s="24"/>
      <c r="Q148" s="24"/>
      <c r="R148" s="24"/>
      <c r="S148" s="24"/>
      <c r="T148" s="24"/>
      <c r="U148" s="24"/>
      <c r="V148" s="24"/>
      <c r="W148" s="24"/>
      <c r="X148" s="24"/>
      <c r="Y148" s="24"/>
      <c r="Z148" s="24"/>
      <c r="AA148" s="24"/>
      <c r="AB148" s="24"/>
      <c r="AC148" s="24"/>
      <c r="AD148" s="24"/>
      <c r="AE148" s="24"/>
      <c r="AF148" s="24"/>
    </row>
    <row r="149" spans="3:32" s="22" customFormat="1" x14ac:dyDescent="0.2">
      <c r="C149" s="24"/>
      <c r="D149" s="24"/>
      <c r="E149" s="24"/>
      <c r="F149" s="24"/>
      <c r="G149" s="24"/>
      <c r="H149" s="24"/>
      <c r="I149" s="24"/>
      <c r="J149" s="24"/>
      <c r="K149" s="24"/>
      <c r="L149" s="24"/>
      <c r="M149" s="24"/>
      <c r="N149" s="24"/>
      <c r="O149" s="24"/>
      <c r="P149" s="24"/>
      <c r="Q149" s="24"/>
      <c r="R149" s="24"/>
      <c r="S149" s="24"/>
      <c r="T149" s="24"/>
      <c r="U149" s="24"/>
      <c r="V149" s="24"/>
      <c r="W149" s="24"/>
      <c r="X149" s="24"/>
      <c r="Y149" s="24"/>
      <c r="Z149" s="24"/>
      <c r="AA149" s="24"/>
      <c r="AB149" s="24"/>
      <c r="AC149" s="24"/>
      <c r="AD149" s="24"/>
      <c r="AE149" s="24"/>
      <c r="AF149" s="24"/>
    </row>
    <row r="150" spans="3:32" s="22" customFormat="1" x14ac:dyDescent="0.2">
      <c r="C150" s="24"/>
      <c r="D150" s="24"/>
      <c r="E150" s="24"/>
      <c r="F150" s="24"/>
      <c r="G150" s="24"/>
      <c r="H150" s="24"/>
      <c r="I150" s="24"/>
      <c r="J150" s="24"/>
      <c r="K150" s="24"/>
      <c r="L150" s="24"/>
      <c r="M150" s="24"/>
      <c r="N150" s="24"/>
      <c r="O150" s="24"/>
      <c r="P150" s="24"/>
      <c r="Q150" s="24"/>
      <c r="R150" s="24"/>
      <c r="S150" s="24"/>
      <c r="T150" s="24"/>
      <c r="U150" s="24"/>
      <c r="V150" s="24"/>
      <c r="W150" s="24"/>
      <c r="X150" s="24"/>
      <c r="Y150" s="24"/>
      <c r="Z150" s="24"/>
      <c r="AA150" s="24"/>
      <c r="AB150" s="24"/>
      <c r="AC150" s="24"/>
      <c r="AD150" s="24"/>
      <c r="AE150" s="24"/>
      <c r="AF150" s="24"/>
    </row>
    <row r="151" spans="3:32" s="22" customFormat="1" x14ac:dyDescent="0.2">
      <c r="C151" s="24"/>
      <c r="D151" s="24"/>
      <c r="E151" s="24"/>
      <c r="F151" s="24"/>
      <c r="G151" s="24"/>
      <c r="H151" s="24"/>
      <c r="I151" s="24"/>
      <c r="J151" s="24"/>
      <c r="K151" s="24"/>
      <c r="L151" s="24"/>
      <c r="M151" s="24"/>
      <c r="N151" s="24"/>
      <c r="O151" s="24"/>
      <c r="P151" s="24"/>
      <c r="Q151" s="24"/>
      <c r="R151" s="24"/>
      <c r="S151" s="24"/>
      <c r="T151" s="24"/>
      <c r="U151" s="24"/>
      <c r="V151" s="24"/>
      <c r="W151" s="24"/>
      <c r="X151" s="24"/>
      <c r="Y151" s="24"/>
      <c r="Z151" s="24"/>
      <c r="AA151" s="24"/>
      <c r="AB151" s="24"/>
      <c r="AC151" s="24"/>
      <c r="AD151" s="24"/>
      <c r="AE151" s="24"/>
      <c r="AF151" s="24"/>
    </row>
    <row r="152" spans="3:32" s="22" customFormat="1" x14ac:dyDescent="0.2">
      <c r="C152" s="24"/>
      <c r="D152" s="24"/>
      <c r="E152" s="24"/>
      <c r="F152" s="24"/>
      <c r="G152" s="24"/>
      <c r="H152" s="24"/>
      <c r="I152" s="24"/>
      <c r="J152" s="24"/>
      <c r="K152" s="24"/>
      <c r="L152" s="24"/>
      <c r="M152" s="24"/>
      <c r="N152" s="24"/>
      <c r="O152" s="24"/>
      <c r="P152" s="24"/>
      <c r="Q152" s="24"/>
      <c r="R152" s="24"/>
      <c r="S152" s="24"/>
      <c r="T152" s="24"/>
      <c r="U152" s="24"/>
      <c r="V152" s="24"/>
      <c r="W152" s="24"/>
      <c r="X152" s="24"/>
      <c r="Y152" s="24"/>
      <c r="Z152" s="24"/>
      <c r="AA152" s="24"/>
      <c r="AB152" s="24"/>
      <c r="AC152" s="24"/>
      <c r="AD152" s="24"/>
      <c r="AE152" s="24"/>
      <c r="AF152" s="24"/>
    </row>
    <row r="153" spans="3:32" s="22" customFormat="1" x14ac:dyDescent="0.2">
      <c r="C153" s="24"/>
      <c r="D153" s="24"/>
      <c r="E153" s="24"/>
      <c r="F153" s="24"/>
      <c r="G153" s="24"/>
      <c r="H153" s="24"/>
      <c r="I153" s="24"/>
      <c r="J153" s="24"/>
      <c r="K153" s="24"/>
      <c r="L153" s="24"/>
      <c r="M153" s="24"/>
      <c r="N153" s="24"/>
      <c r="O153" s="24"/>
      <c r="P153" s="24"/>
      <c r="Q153" s="24"/>
      <c r="R153" s="24"/>
      <c r="S153" s="24"/>
      <c r="T153" s="24"/>
      <c r="U153" s="24"/>
      <c r="V153" s="24"/>
      <c r="W153" s="24"/>
      <c r="X153" s="24"/>
      <c r="Y153" s="24"/>
      <c r="Z153" s="24"/>
      <c r="AA153" s="24"/>
      <c r="AB153" s="24"/>
      <c r="AC153" s="24"/>
      <c r="AD153" s="24"/>
      <c r="AE153" s="24"/>
      <c r="AF153" s="24"/>
    </row>
    <row r="154" spans="3:32" s="22" customFormat="1" x14ac:dyDescent="0.2">
      <c r="C154" s="24"/>
      <c r="D154" s="24"/>
      <c r="E154" s="24"/>
      <c r="F154" s="24"/>
      <c r="G154" s="24"/>
      <c r="H154" s="24"/>
      <c r="I154" s="24"/>
      <c r="J154" s="24"/>
      <c r="K154" s="24"/>
      <c r="L154" s="24"/>
      <c r="M154" s="24"/>
      <c r="N154" s="24"/>
      <c r="O154" s="24"/>
      <c r="P154" s="24"/>
      <c r="Q154" s="24"/>
      <c r="R154" s="24"/>
      <c r="S154" s="24"/>
      <c r="T154" s="24"/>
      <c r="U154" s="24"/>
      <c r="V154" s="24"/>
      <c r="W154" s="24"/>
      <c r="X154" s="24"/>
      <c r="Y154" s="24"/>
      <c r="Z154" s="24"/>
      <c r="AA154" s="24"/>
      <c r="AB154" s="24"/>
      <c r="AC154" s="24"/>
      <c r="AD154" s="24"/>
      <c r="AE154" s="24"/>
      <c r="AF154" s="24"/>
    </row>
    <row r="155" spans="3:32" s="22" customFormat="1" x14ac:dyDescent="0.2">
      <c r="C155" s="24"/>
      <c r="D155" s="24"/>
      <c r="E155" s="24"/>
      <c r="F155" s="24"/>
      <c r="G155" s="24"/>
      <c r="H155" s="24"/>
      <c r="I155" s="24"/>
      <c r="J155" s="24"/>
      <c r="K155" s="24"/>
      <c r="L155" s="24"/>
      <c r="M155" s="24"/>
      <c r="N155" s="24"/>
      <c r="O155" s="24"/>
      <c r="P155" s="24"/>
      <c r="Q155" s="24"/>
      <c r="R155" s="24"/>
      <c r="S155" s="24"/>
      <c r="T155" s="24"/>
      <c r="U155" s="24"/>
      <c r="V155" s="24"/>
      <c r="W155" s="24"/>
      <c r="X155" s="24"/>
      <c r="Y155" s="24"/>
      <c r="Z155" s="24"/>
      <c r="AA155" s="24"/>
      <c r="AB155" s="24"/>
      <c r="AC155" s="24"/>
      <c r="AD155" s="24"/>
      <c r="AE155" s="24"/>
      <c r="AF155" s="24"/>
    </row>
    <row r="156" spans="3:32" s="22" customFormat="1" x14ac:dyDescent="0.2">
      <c r="C156" s="24"/>
      <c r="D156" s="24"/>
      <c r="E156" s="24"/>
      <c r="F156" s="24"/>
      <c r="G156" s="24"/>
      <c r="H156" s="24"/>
      <c r="I156" s="24"/>
      <c r="J156" s="24"/>
      <c r="K156" s="24"/>
      <c r="L156" s="24"/>
      <c r="M156" s="24"/>
      <c r="N156" s="24"/>
      <c r="O156" s="24"/>
      <c r="P156" s="24"/>
      <c r="Q156" s="24"/>
      <c r="R156" s="24"/>
      <c r="S156" s="24"/>
      <c r="T156" s="24"/>
      <c r="U156" s="24"/>
      <c r="V156" s="24"/>
      <c r="W156" s="24"/>
      <c r="X156" s="24"/>
      <c r="Y156" s="24"/>
      <c r="Z156" s="24"/>
      <c r="AA156" s="24"/>
      <c r="AB156" s="24"/>
      <c r="AC156" s="24"/>
      <c r="AD156" s="24"/>
      <c r="AE156" s="24"/>
      <c r="AF156" s="24"/>
    </row>
    <row r="157" spans="3:32" s="22" customFormat="1" x14ac:dyDescent="0.2">
      <c r="C157" s="24"/>
      <c r="D157" s="24"/>
      <c r="E157" s="24"/>
      <c r="F157" s="24"/>
      <c r="G157" s="24"/>
      <c r="H157" s="24"/>
      <c r="I157" s="24"/>
      <c r="J157" s="24"/>
      <c r="K157" s="24"/>
      <c r="L157" s="24"/>
      <c r="M157" s="24"/>
      <c r="N157" s="24"/>
      <c r="O157" s="24"/>
      <c r="P157" s="24"/>
      <c r="Q157" s="24"/>
      <c r="R157" s="24"/>
      <c r="S157" s="24"/>
      <c r="T157" s="24"/>
      <c r="U157" s="24"/>
      <c r="V157" s="24"/>
      <c r="W157" s="24"/>
      <c r="X157" s="24"/>
      <c r="Y157" s="24"/>
      <c r="Z157" s="24"/>
      <c r="AA157" s="24"/>
      <c r="AB157" s="24"/>
      <c r="AC157" s="24"/>
      <c r="AD157" s="24"/>
      <c r="AE157" s="24"/>
      <c r="AF157" s="24"/>
    </row>
    <row r="158" spans="3:32" s="22" customFormat="1" x14ac:dyDescent="0.2">
      <c r="C158" s="24"/>
      <c r="D158" s="24"/>
      <c r="E158" s="24"/>
      <c r="F158" s="24"/>
      <c r="G158" s="24"/>
      <c r="H158" s="24"/>
      <c r="I158" s="24"/>
      <c r="J158" s="24"/>
      <c r="K158" s="24"/>
      <c r="L158" s="24"/>
      <c r="M158" s="24"/>
      <c r="N158" s="24"/>
      <c r="O158" s="24"/>
      <c r="P158" s="24"/>
      <c r="Q158" s="24"/>
      <c r="R158" s="24"/>
      <c r="S158" s="24"/>
      <c r="T158" s="24"/>
      <c r="U158" s="24"/>
      <c r="V158" s="24"/>
      <c r="W158" s="24"/>
      <c r="X158" s="24"/>
      <c r="Y158" s="24"/>
      <c r="Z158" s="24"/>
      <c r="AA158" s="24"/>
      <c r="AB158" s="24"/>
      <c r="AC158" s="24"/>
      <c r="AD158" s="24"/>
      <c r="AE158" s="24"/>
      <c r="AF158" s="24"/>
    </row>
    <row r="159" spans="3:32" s="22" customFormat="1" x14ac:dyDescent="0.2">
      <c r="C159" s="24"/>
      <c r="D159" s="24"/>
      <c r="E159" s="24"/>
      <c r="F159" s="24"/>
      <c r="G159" s="24"/>
      <c r="H159" s="24"/>
      <c r="I159" s="24"/>
      <c r="J159" s="24"/>
      <c r="K159" s="24"/>
      <c r="L159" s="24"/>
      <c r="M159" s="24"/>
      <c r="N159" s="24"/>
      <c r="O159" s="24"/>
      <c r="P159" s="24"/>
      <c r="Q159" s="24"/>
      <c r="R159" s="24"/>
      <c r="S159" s="24"/>
      <c r="T159" s="24"/>
      <c r="U159" s="24"/>
      <c r="V159" s="24"/>
      <c r="W159" s="24"/>
      <c r="X159" s="24"/>
      <c r="Y159" s="24"/>
      <c r="Z159" s="24"/>
      <c r="AA159" s="24"/>
      <c r="AB159" s="24"/>
      <c r="AC159" s="24"/>
      <c r="AD159" s="24"/>
      <c r="AE159" s="24"/>
      <c r="AF159" s="24"/>
    </row>
    <row r="160" spans="3:32" s="22" customFormat="1" x14ac:dyDescent="0.2">
      <c r="C160" s="24"/>
      <c r="D160" s="24"/>
      <c r="E160" s="24"/>
      <c r="F160" s="24"/>
      <c r="G160" s="24"/>
      <c r="H160" s="24"/>
      <c r="I160" s="24"/>
      <c r="J160" s="24"/>
      <c r="K160" s="24"/>
      <c r="L160" s="24"/>
      <c r="M160" s="24"/>
      <c r="N160" s="24"/>
      <c r="O160" s="24"/>
      <c r="P160" s="24"/>
      <c r="Q160" s="24"/>
      <c r="R160" s="24"/>
      <c r="S160" s="24"/>
      <c r="T160" s="24"/>
      <c r="U160" s="24"/>
      <c r="V160" s="24"/>
      <c r="W160" s="24"/>
      <c r="X160" s="24"/>
      <c r="Y160" s="24"/>
      <c r="Z160" s="24"/>
      <c r="AA160" s="24"/>
      <c r="AB160" s="24"/>
      <c r="AC160" s="24"/>
      <c r="AD160" s="24"/>
      <c r="AE160" s="24"/>
      <c r="AF160" s="24"/>
    </row>
    <row r="161" spans="3:32" s="22" customFormat="1" x14ac:dyDescent="0.2">
      <c r="C161" s="24"/>
      <c r="D161" s="24"/>
      <c r="E161" s="24"/>
      <c r="F161" s="24"/>
      <c r="G161" s="24"/>
      <c r="H161" s="24"/>
      <c r="I161" s="24"/>
      <c r="J161" s="24"/>
      <c r="K161" s="24"/>
      <c r="L161" s="24"/>
      <c r="M161" s="24"/>
      <c r="N161" s="24"/>
      <c r="O161" s="24"/>
      <c r="P161" s="24"/>
      <c r="Q161" s="24"/>
      <c r="R161" s="24"/>
      <c r="S161" s="24"/>
      <c r="T161" s="24"/>
      <c r="U161" s="24"/>
      <c r="V161" s="24"/>
      <c r="W161" s="24"/>
      <c r="X161" s="24"/>
      <c r="Y161" s="24"/>
      <c r="Z161" s="24"/>
      <c r="AA161" s="24"/>
      <c r="AB161" s="24"/>
      <c r="AC161" s="24"/>
      <c r="AD161" s="24"/>
      <c r="AE161" s="24"/>
      <c r="AF161" s="24"/>
    </row>
    <row r="162" spans="3:32" s="22" customFormat="1" x14ac:dyDescent="0.2">
      <c r="C162" s="24"/>
      <c r="D162" s="24"/>
      <c r="E162" s="24"/>
      <c r="F162" s="24"/>
      <c r="G162" s="24"/>
      <c r="H162" s="24"/>
      <c r="I162" s="24"/>
      <c r="J162" s="24"/>
      <c r="K162" s="24"/>
      <c r="L162" s="24"/>
      <c r="M162" s="24"/>
      <c r="N162" s="24"/>
      <c r="O162" s="24"/>
      <c r="P162" s="24"/>
      <c r="Q162" s="24"/>
      <c r="R162" s="24"/>
      <c r="S162" s="24"/>
      <c r="T162" s="24"/>
      <c r="U162" s="24"/>
      <c r="V162" s="24"/>
      <c r="W162" s="24"/>
      <c r="X162" s="24"/>
      <c r="Y162" s="24"/>
      <c r="Z162" s="24"/>
      <c r="AA162" s="24"/>
      <c r="AB162" s="24"/>
      <c r="AC162" s="24"/>
      <c r="AD162" s="24"/>
      <c r="AE162" s="24"/>
      <c r="AF162" s="24"/>
    </row>
    <row r="163" spans="3:32" s="22" customFormat="1" x14ac:dyDescent="0.2">
      <c r="C163" s="24"/>
      <c r="D163" s="24"/>
      <c r="E163" s="24"/>
      <c r="F163" s="24"/>
      <c r="G163" s="24"/>
      <c r="H163" s="24"/>
      <c r="I163" s="24"/>
      <c r="J163" s="24"/>
      <c r="K163" s="24"/>
      <c r="L163" s="24"/>
      <c r="M163" s="24"/>
      <c r="N163" s="24"/>
      <c r="O163" s="24"/>
      <c r="P163" s="24"/>
      <c r="Q163" s="24"/>
      <c r="R163" s="24"/>
      <c r="S163" s="24"/>
      <c r="T163" s="24"/>
      <c r="U163" s="24"/>
      <c r="V163" s="24"/>
      <c r="W163" s="24"/>
      <c r="X163" s="24"/>
      <c r="Y163" s="24"/>
      <c r="Z163" s="24"/>
      <c r="AA163" s="24"/>
      <c r="AB163" s="24"/>
      <c r="AC163" s="24"/>
      <c r="AD163" s="24"/>
      <c r="AE163" s="24"/>
      <c r="AF163" s="24"/>
    </row>
    <row r="164" spans="3:32" s="22" customFormat="1" x14ac:dyDescent="0.2">
      <c r="C164" s="24"/>
      <c r="D164" s="24"/>
      <c r="E164" s="24"/>
      <c r="F164" s="24"/>
      <c r="G164" s="24"/>
      <c r="H164" s="24"/>
      <c r="I164" s="24"/>
      <c r="J164" s="24"/>
      <c r="K164" s="24"/>
      <c r="L164" s="24"/>
      <c r="M164" s="24"/>
      <c r="N164" s="24"/>
      <c r="O164" s="24"/>
      <c r="P164" s="24"/>
      <c r="Q164" s="24"/>
      <c r="R164" s="24"/>
      <c r="S164" s="24"/>
      <c r="T164" s="24"/>
      <c r="U164" s="24"/>
      <c r="V164" s="24"/>
      <c r="W164" s="24"/>
      <c r="X164" s="24"/>
      <c r="Y164" s="24"/>
      <c r="Z164" s="24"/>
      <c r="AA164" s="24"/>
      <c r="AB164" s="24"/>
      <c r="AC164" s="24"/>
      <c r="AD164" s="24"/>
      <c r="AE164" s="24"/>
      <c r="AF164" s="24"/>
    </row>
    <row r="165" spans="3:32" s="22" customFormat="1" x14ac:dyDescent="0.2">
      <c r="C165" s="24"/>
      <c r="D165" s="24"/>
      <c r="E165" s="24"/>
      <c r="F165" s="24"/>
      <c r="G165" s="24"/>
      <c r="H165" s="24"/>
      <c r="I165" s="24"/>
      <c r="J165" s="24"/>
      <c r="K165" s="24"/>
      <c r="L165" s="24"/>
      <c r="M165" s="24"/>
      <c r="N165" s="24"/>
      <c r="O165" s="24"/>
      <c r="P165" s="24"/>
      <c r="Q165" s="24"/>
      <c r="R165" s="24"/>
      <c r="S165" s="24"/>
      <c r="T165" s="24"/>
      <c r="U165" s="24"/>
      <c r="V165" s="24"/>
      <c r="W165" s="24"/>
      <c r="X165" s="24"/>
      <c r="Y165" s="24"/>
      <c r="Z165" s="24"/>
      <c r="AA165" s="24"/>
      <c r="AB165" s="24"/>
      <c r="AC165" s="24"/>
      <c r="AD165" s="24"/>
      <c r="AE165" s="24"/>
      <c r="AF165" s="24"/>
    </row>
    <row r="166" spans="3:32" s="22" customFormat="1" x14ac:dyDescent="0.2">
      <c r="C166" s="24"/>
      <c r="D166" s="24"/>
      <c r="E166" s="24"/>
      <c r="F166" s="24"/>
      <c r="G166" s="24"/>
      <c r="H166" s="24"/>
      <c r="I166" s="24"/>
      <c r="J166" s="24"/>
      <c r="K166" s="24"/>
      <c r="L166" s="24"/>
      <c r="M166" s="24"/>
      <c r="N166" s="24"/>
      <c r="O166" s="24"/>
      <c r="P166" s="24"/>
      <c r="Q166" s="24"/>
      <c r="R166" s="24"/>
      <c r="S166" s="24"/>
      <c r="T166" s="24"/>
      <c r="U166" s="24"/>
      <c r="V166" s="24"/>
      <c r="W166" s="24"/>
      <c r="X166" s="24"/>
      <c r="Y166" s="24"/>
      <c r="Z166" s="24"/>
      <c r="AA166" s="24"/>
      <c r="AB166" s="24"/>
      <c r="AC166" s="24"/>
      <c r="AD166" s="24"/>
      <c r="AE166" s="24"/>
      <c r="AF166" s="24"/>
    </row>
    <row r="167" spans="3:32" s="22" customFormat="1" x14ac:dyDescent="0.2">
      <c r="C167" s="24"/>
      <c r="D167" s="24"/>
      <c r="E167" s="24"/>
      <c r="F167" s="24"/>
      <c r="G167" s="24"/>
      <c r="H167" s="24"/>
      <c r="I167" s="24"/>
      <c r="J167" s="24"/>
      <c r="K167" s="24"/>
      <c r="L167" s="24"/>
      <c r="M167" s="24"/>
      <c r="N167" s="24"/>
      <c r="O167" s="24"/>
      <c r="P167" s="24"/>
      <c r="Q167" s="24"/>
      <c r="R167" s="24"/>
      <c r="S167" s="24"/>
      <c r="T167" s="24"/>
      <c r="U167" s="24"/>
      <c r="V167" s="24"/>
      <c r="W167" s="24"/>
      <c r="X167" s="24"/>
      <c r="Y167" s="24"/>
      <c r="Z167" s="24"/>
      <c r="AA167" s="24"/>
      <c r="AB167" s="24"/>
      <c r="AC167" s="24"/>
      <c r="AD167" s="24"/>
      <c r="AE167" s="24"/>
      <c r="AF167" s="24"/>
    </row>
    <row r="168" spans="3:32" s="22" customFormat="1" x14ac:dyDescent="0.2">
      <c r="C168" s="24"/>
      <c r="D168" s="24"/>
      <c r="E168" s="24"/>
      <c r="F168" s="24"/>
      <c r="G168" s="24"/>
      <c r="H168" s="24"/>
      <c r="I168" s="24"/>
      <c r="J168" s="24"/>
      <c r="K168" s="24"/>
      <c r="L168" s="24"/>
      <c r="M168" s="24"/>
      <c r="N168" s="24"/>
      <c r="O168" s="24"/>
      <c r="P168" s="24"/>
      <c r="Q168" s="24"/>
      <c r="R168" s="24"/>
      <c r="S168" s="24"/>
      <c r="T168" s="24"/>
      <c r="U168" s="24"/>
      <c r="V168" s="24"/>
      <c r="W168" s="24"/>
      <c r="X168" s="24"/>
      <c r="Y168" s="24"/>
      <c r="Z168" s="24"/>
      <c r="AA168" s="24"/>
      <c r="AB168" s="24"/>
      <c r="AC168" s="24"/>
      <c r="AD168" s="24"/>
      <c r="AE168" s="24"/>
      <c r="AF168" s="24"/>
    </row>
    <row r="169" spans="3:32" s="22" customFormat="1" x14ac:dyDescent="0.2">
      <c r="C169" s="24"/>
      <c r="D169" s="24"/>
      <c r="E169" s="24"/>
      <c r="F169" s="24"/>
      <c r="G169" s="24"/>
      <c r="H169" s="24"/>
      <c r="I169" s="24"/>
      <c r="J169" s="24"/>
      <c r="K169" s="24"/>
      <c r="L169" s="24"/>
      <c r="M169" s="24"/>
      <c r="N169" s="24"/>
      <c r="O169" s="24"/>
      <c r="P169" s="24"/>
      <c r="Q169" s="24"/>
      <c r="R169" s="24"/>
      <c r="S169" s="24"/>
      <c r="T169" s="24"/>
      <c r="U169" s="24"/>
      <c r="V169" s="24"/>
      <c r="W169" s="24"/>
      <c r="X169" s="24"/>
      <c r="Y169" s="24"/>
      <c r="Z169" s="24"/>
      <c r="AA169" s="24"/>
      <c r="AB169" s="24"/>
      <c r="AC169" s="24"/>
      <c r="AD169" s="24"/>
      <c r="AE169" s="24"/>
      <c r="AF169" s="24"/>
    </row>
    <row r="170" spans="3:32" s="22" customFormat="1" x14ac:dyDescent="0.2">
      <c r="C170" s="24"/>
      <c r="D170" s="24"/>
      <c r="E170" s="24"/>
      <c r="F170" s="24"/>
      <c r="G170" s="24"/>
      <c r="H170" s="24"/>
      <c r="I170" s="24"/>
      <c r="J170" s="24"/>
      <c r="K170" s="24"/>
      <c r="L170" s="24"/>
      <c r="M170" s="24"/>
      <c r="N170" s="24"/>
      <c r="O170" s="24"/>
      <c r="P170" s="24"/>
      <c r="Q170" s="24"/>
      <c r="R170" s="24"/>
      <c r="S170" s="24"/>
      <c r="T170" s="24"/>
      <c r="U170" s="24"/>
      <c r="V170" s="24"/>
      <c r="W170" s="24"/>
      <c r="X170" s="24"/>
      <c r="Y170" s="24"/>
      <c r="Z170" s="24"/>
      <c r="AA170" s="24"/>
      <c r="AB170" s="24"/>
      <c r="AC170" s="24"/>
      <c r="AD170" s="24"/>
      <c r="AE170" s="24"/>
      <c r="AF170" s="24"/>
    </row>
    <row r="171" spans="3:32" s="22" customFormat="1" x14ac:dyDescent="0.2">
      <c r="C171" s="24"/>
      <c r="D171" s="24"/>
      <c r="E171" s="24"/>
      <c r="F171" s="24"/>
      <c r="G171" s="24"/>
      <c r="H171" s="24"/>
      <c r="I171" s="24"/>
      <c r="J171" s="24"/>
      <c r="K171" s="24"/>
      <c r="L171" s="24"/>
      <c r="M171" s="24"/>
      <c r="N171" s="24"/>
      <c r="O171" s="24"/>
      <c r="P171" s="24"/>
      <c r="Q171" s="24"/>
      <c r="R171" s="24"/>
      <c r="S171" s="24"/>
      <c r="T171" s="24"/>
      <c r="U171" s="24"/>
      <c r="V171" s="24"/>
      <c r="W171" s="24"/>
      <c r="X171" s="24"/>
      <c r="Y171" s="24"/>
      <c r="Z171" s="24"/>
      <c r="AA171" s="24"/>
      <c r="AB171" s="24"/>
      <c r="AC171" s="24"/>
      <c r="AD171" s="24"/>
      <c r="AE171" s="24"/>
      <c r="AF171" s="24"/>
    </row>
    <row r="172" spans="3:32" s="22" customFormat="1" x14ac:dyDescent="0.2">
      <c r="C172" s="24"/>
      <c r="D172" s="24"/>
      <c r="E172" s="24"/>
      <c r="F172" s="24"/>
      <c r="G172" s="24"/>
      <c r="H172" s="24"/>
      <c r="I172" s="24"/>
      <c r="J172" s="24"/>
      <c r="K172" s="24"/>
      <c r="L172" s="24"/>
      <c r="M172" s="24"/>
      <c r="N172" s="24"/>
      <c r="O172" s="24"/>
      <c r="P172" s="24"/>
      <c r="Q172" s="24"/>
      <c r="R172" s="24"/>
      <c r="S172" s="24"/>
      <c r="T172" s="24"/>
      <c r="U172" s="24"/>
      <c r="V172" s="24"/>
      <c r="W172" s="24"/>
      <c r="X172" s="24"/>
      <c r="Y172" s="24"/>
      <c r="Z172" s="24"/>
      <c r="AA172" s="24"/>
      <c r="AB172" s="24"/>
      <c r="AC172" s="24"/>
      <c r="AD172" s="24"/>
      <c r="AE172" s="24"/>
      <c r="AF172" s="24"/>
    </row>
    <row r="173" spans="3:32" s="22" customFormat="1" x14ac:dyDescent="0.2">
      <c r="C173" s="24"/>
      <c r="D173" s="24"/>
      <c r="E173" s="24"/>
      <c r="F173" s="24"/>
      <c r="G173" s="24"/>
      <c r="H173" s="24"/>
      <c r="I173" s="24"/>
      <c r="J173" s="24"/>
      <c r="K173" s="24"/>
      <c r="L173" s="24"/>
      <c r="M173" s="24"/>
      <c r="N173" s="24"/>
      <c r="O173" s="24"/>
      <c r="P173" s="24"/>
      <c r="Q173" s="24"/>
      <c r="R173" s="24"/>
      <c r="S173" s="24"/>
      <c r="T173" s="24"/>
      <c r="U173" s="24"/>
      <c r="V173" s="24"/>
      <c r="W173" s="24"/>
      <c r="X173" s="24"/>
      <c r="Y173" s="24"/>
      <c r="Z173" s="24"/>
      <c r="AA173" s="24"/>
      <c r="AB173" s="24"/>
      <c r="AC173" s="24"/>
      <c r="AD173" s="24"/>
      <c r="AE173" s="24"/>
      <c r="AF173" s="24"/>
    </row>
    <row r="174" spans="3:32" s="22" customFormat="1" x14ac:dyDescent="0.2">
      <c r="C174" s="24"/>
      <c r="D174" s="24"/>
      <c r="E174" s="24"/>
      <c r="F174" s="24"/>
      <c r="G174" s="24"/>
      <c r="H174" s="24"/>
      <c r="I174" s="24"/>
      <c r="J174" s="24"/>
      <c r="K174" s="24"/>
      <c r="L174" s="24"/>
      <c r="M174" s="24"/>
      <c r="N174" s="24"/>
      <c r="O174" s="24"/>
      <c r="P174" s="24"/>
      <c r="Q174" s="24"/>
      <c r="R174" s="24"/>
      <c r="S174" s="24"/>
      <c r="T174" s="24"/>
      <c r="U174" s="24"/>
      <c r="V174" s="24"/>
      <c r="W174" s="24"/>
      <c r="X174" s="24"/>
      <c r="Y174" s="24"/>
      <c r="Z174" s="24"/>
      <c r="AA174" s="24"/>
      <c r="AB174" s="24"/>
      <c r="AC174" s="24"/>
      <c r="AD174" s="24"/>
      <c r="AE174" s="24"/>
      <c r="AF174" s="24"/>
    </row>
    <row r="175" spans="3:32" s="22" customFormat="1" x14ac:dyDescent="0.2">
      <c r="C175" s="24"/>
      <c r="D175" s="24"/>
      <c r="E175" s="24"/>
      <c r="F175" s="24"/>
      <c r="G175" s="24"/>
      <c r="H175" s="24"/>
      <c r="I175" s="24"/>
      <c r="J175" s="24"/>
      <c r="K175" s="24"/>
      <c r="L175" s="24"/>
      <c r="M175" s="24"/>
      <c r="N175" s="24"/>
      <c r="O175" s="24"/>
      <c r="P175" s="24"/>
      <c r="Q175" s="24"/>
      <c r="R175" s="24"/>
      <c r="S175" s="24"/>
      <c r="T175" s="24"/>
      <c r="U175" s="24"/>
      <c r="V175" s="24"/>
      <c r="W175" s="24"/>
      <c r="X175" s="24"/>
      <c r="Y175" s="24"/>
      <c r="Z175" s="24"/>
      <c r="AA175" s="24"/>
      <c r="AB175" s="24"/>
      <c r="AC175" s="24"/>
      <c r="AD175" s="24"/>
      <c r="AE175" s="24"/>
      <c r="AF175" s="24"/>
    </row>
    <row r="176" spans="3:32" s="22" customFormat="1" x14ac:dyDescent="0.2">
      <c r="C176" s="24"/>
      <c r="D176" s="24"/>
      <c r="E176" s="24"/>
      <c r="F176" s="24"/>
      <c r="G176" s="24"/>
      <c r="H176" s="24"/>
      <c r="I176" s="24"/>
      <c r="J176" s="24"/>
      <c r="K176" s="24"/>
      <c r="L176" s="24"/>
      <c r="M176" s="24"/>
      <c r="N176" s="24"/>
      <c r="O176" s="24"/>
      <c r="P176" s="24"/>
      <c r="Q176" s="24"/>
      <c r="R176" s="24"/>
      <c r="S176" s="24"/>
      <c r="T176" s="24"/>
      <c r="U176" s="24"/>
      <c r="V176" s="24"/>
      <c r="W176" s="24"/>
      <c r="X176" s="24"/>
      <c r="Y176" s="24"/>
      <c r="Z176" s="24"/>
      <c r="AA176" s="24"/>
      <c r="AB176" s="24"/>
      <c r="AC176" s="24"/>
      <c r="AD176" s="24"/>
      <c r="AE176" s="24"/>
      <c r="AF176" s="24"/>
    </row>
    <row r="177" spans="3:32" s="22" customFormat="1" x14ac:dyDescent="0.2">
      <c r="C177" s="24"/>
      <c r="D177" s="24"/>
      <c r="E177" s="24"/>
      <c r="F177" s="24"/>
      <c r="G177" s="24"/>
      <c r="H177" s="24"/>
      <c r="I177" s="24"/>
      <c r="J177" s="24"/>
      <c r="K177" s="24"/>
      <c r="L177" s="24"/>
      <c r="M177" s="24"/>
      <c r="N177" s="24"/>
      <c r="O177" s="24"/>
      <c r="P177" s="24"/>
      <c r="Q177" s="24"/>
      <c r="R177" s="24"/>
      <c r="S177" s="24"/>
      <c r="T177" s="24"/>
      <c r="U177" s="24"/>
      <c r="V177" s="24"/>
      <c r="W177" s="24"/>
      <c r="X177" s="24"/>
      <c r="Y177" s="24"/>
      <c r="Z177" s="24"/>
      <c r="AA177" s="24"/>
      <c r="AB177" s="24"/>
      <c r="AC177" s="24"/>
      <c r="AD177" s="24"/>
      <c r="AE177" s="24"/>
      <c r="AF177" s="24"/>
    </row>
    <row r="178" spans="3:32" s="22" customFormat="1" x14ac:dyDescent="0.2">
      <c r="C178" s="24"/>
      <c r="D178" s="24"/>
      <c r="E178" s="24"/>
      <c r="F178" s="24"/>
      <c r="G178" s="24"/>
      <c r="H178" s="24"/>
      <c r="I178" s="24"/>
      <c r="J178" s="24"/>
      <c r="K178" s="24"/>
      <c r="L178" s="24"/>
      <c r="M178" s="24"/>
      <c r="N178" s="24"/>
      <c r="O178" s="24"/>
      <c r="P178" s="24"/>
      <c r="Q178" s="24"/>
      <c r="R178" s="24"/>
      <c r="S178" s="24"/>
      <c r="T178" s="24"/>
      <c r="U178" s="24"/>
      <c r="V178" s="24"/>
      <c r="W178" s="24"/>
      <c r="X178" s="24"/>
      <c r="Y178" s="24"/>
      <c r="Z178" s="24"/>
      <c r="AA178" s="24"/>
      <c r="AB178" s="24"/>
      <c r="AC178" s="24"/>
      <c r="AD178" s="24"/>
      <c r="AE178" s="24"/>
      <c r="AF178" s="24"/>
    </row>
    <row r="179" spans="3:32" s="22" customFormat="1" x14ac:dyDescent="0.2">
      <c r="C179" s="24"/>
      <c r="D179" s="24"/>
      <c r="E179" s="24"/>
      <c r="F179" s="24"/>
      <c r="G179" s="24"/>
      <c r="H179" s="24"/>
      <c r="I179" s="24"/>
      <c r="J179" s="24"/>
      <c r="K179" s="24"/>
      <c r="L179" s="24"/>
      <c r="M179" s="24"/>
      <c r="N179" s="24"/>
      <c r="O179" s="24"/>
      <c r="P179" s="24"/>
      <c r="Q179" s="24"/>
      <c r="R179" s="24"/>
      <c r="S179" s="24"/>
      <c r="T179" s="24"/>
      <c r="U179" s="24"/>
      <c r="V179" s="24"/>
      <c r="W179" s="24"/>
      <c r="X179" s="24"/>
      <c r="Y179" s="24"/>
      <c r="Z179" s="24"/>
      <c r="AA179" s="24"/>
      <c r="AB179" s="24"/>
      <c r="AC179" s="24"/>
      <c r="AD179" s="24"/>
      <c r="AE179" s="24"/>
      <c r="AF179" s="24"/>
    </row>
    <row r="180" spans="3:32" s="22" customFormat="1" x14ac:dyDescent="0.2">
      <c r="C180" s="24"/>
      <c r="D180" s="24"/>
      <c r="E180" s="24"/>
      <c r="F180" s="24"/>
      <c r="G180" s="24"/>
      <c r="H180" s="24"/>
      <c r="I180" s="24"/>
      <c r="J180" s="24"/>
      <c r="K180" s="24"/>
      <c r="L180" s="24"/>
      <c r="M180" s="24"/>
      <c r="N180" s="24"/>
      <c r="O180" s="24"/>
      <c r="P180" s="24"/>
      <c r="Q180" s="24"/>
      <c r="R180" s="24"/>
      <c r="S180" s="24"/>
      <c r="T180" s="24"/>
      <c r="U180" s="24"/>
      <c r="V180" s="24"/>
      <c r="W180" s="24"/>
      <c r="X180" s="24"/>
      <c r="Y180" s="24"/>
      <c r="Z180" s="24"/>
      <c r="AA180" s="24"/>
      <c r="AB180" s="24"/>
      <c r="AC180" s="24"/>
      <c r="AD180" s="24"/>
      <c r="AE180" s="24"/>
      <c r="AF180" s="24"/>
    </row>
    <row r="181" spans="3:32" s="22" customFormat="1" x14ac:dyDescent="0.2">
      <c r="C181" s="24"/>
      <c r="D181" s="24"/>
      <c r="E181" s="24"/>
      <c r="F181" s="24"/>
      <c r="G181" s="24"/>
      <c r="H181" s="24"/>
      <c r="I181" s="24"/>
      <c r="J181" s="24"/>
      <c r="K181" s="24"/>
      <c r="L181" s="24"/>
      <c r="M181" s="24"/>
      <c r="N181" s="24"/>
      <c r="O181" s="24"/>
      <c r="P181" s="24"/>
      <c r="Q181" s="24"/>
      <c r="R181" s="24"/>
      <c r="S181" s="24"/>
      <c r="T181" s="24"/>
      <c r="U181" s="24"/>
      <c r="V181" s="24"/>
      <c r="W181" s="24"/>
      <c r="X181" s="24"/>
      <c r="Y181" s="24"/>
      <c r="Z181" s="24"/>
      <c r="AA181" s="24"/>
      <c r="AB181" s="24"/>
      <c r="AC181" s="24"/>
      <c r="AD181" s="24"/>
      <c r="AE181" s="24"/>
      <c r="AF181" s="24"/>
    </row>
    <row r="182" spans="3:32" s="22" customFormat="1" x14ac:dyDescent="0.2">
      <c r="C182" s="24"/>
      <c r="D182" s="24"/>
      <c r="E182" s="24"/>
      <c r="F182" s="24"/>
      <c r="G182" s="24"/>
      <c r="H182" s="24"/>
      <c r="I182" s="24"/>
      <c r="J182" s="24"/>
      <c r="K182" s="24"/>
      <c r="L182" s="24"/>
      <c r="M182" s="24"/>
      <c r="N182" s="24"/>
      <c r="O182" s="24"/>
      <c r="P182" s="24"/>
      <c r="Q182" s="24"/>
      <c r="R182" s="24"/>
      <c r="S182" s="24"/>
      <c r="T182" s="24"/>
      <c r="U182" s="24"/>
      <c r="V182" s="24"/>
      <c r="W182" s="24"/>
      <c r="X182" s="24"/>
      <c r="Y182" s="24"/>
      <c r="Z182" s="24"/>
      <c r="AA182" s="24"/>
      <c r="AB182" s="24"/>
      <c r="AC182" s="24"/>
      <c r="AD182" s="24"/>
      <c r="AE182" s="24"/>
      <c r="AF182" s="24"/>
    </row>
    <row r="183" spans="3:32" s="22" customFormat="1" x14ac:dyDescent="0.2">
      <c r="C183" s="24"/>
      <c r="D183" s="24"/>
      <c r="E183" s="24"/>
      <c r="F183" s="24"/>
      <c r="G183" s="24"/>
      <c r="H183" s="24"/>
      <c r="I183" s="24"/>
      <c r="J183" s="24"/>
      <c r="K183" s="24"/>
      <c r="L183" s="24"/>
      <c r="M183" s="24"/>
      <c r="N183" s="24"/>
      <c r="O183" s="24"/>
      <c r="P183" s="24"/>
      <c r="Q183" s="24"/>
      <c r="R183" s="24"/>
      <c r="S183" s="24"/>
      <c r="T183" s="24"/>
      <c r="U183" s="24"/>
      <c r="V183" s="24"/>
      <c r="W183" s="24"/>
      <c r="X183" s="24"/>
      <c r="Y183" s="24"/>
      <c r="Z183" s="24"/>
      <c r="AA183" s="24"/>
      <c r="AB183" s="24"/>
      <c r="AC183" s="24"/>
      <c r="AD183" s="24"/>
      <c r="AE183" s="24"/>
      <c r="AF183" s="24"/>
    </row>
    <row r="184" spans="3:32" s="22" customFormat="1" x14ac:dyDescent="0.2">
      <c r="C184" s="24"/>
      <c r="D184" s="24"/>
      <c r="E184" s="24"/>
      <c r="F184" s="24"/>
      <c r="G184" s="24"/>
      <c r="H184" s="24"/>
      <c r="I184" s="24"/>
      <c r="J184" s="24"/>
      <c r="K184" s="24"/>
      <c r="L184" s="24"/>
      <c r="M184" s="24"/>
      <c r="N184" s="24"/>
      <c r="O184" s="24"/>
      <c r="P184" s="24"/>
      <c r="Q184" s="19"/>
      <c r="R184" s="19"/>
      <c r="S184" s="19"/>
      <c r="T184" s="19"/>
      <c r="U184" s="19"/>
      <c r="V184" s="19"/>
      <c r="W184" s="19"/>
      <c r="X184" s="19"/>
      <c r="Y184" s="19"/>
      <c r="Z184" s="19"/>
      <c r="AA184" s="19"/>
      <c r="AB184" s="19"/>
      <c r="AC184" s="24"/>
      <c r="AD184" s="24"/>
      <c r="AE184" s="24"/>
      <c r="AF184" s="24"/>
    </row>
    <row r="185" spans="3:32" s="22" customFormat="1" x14ac:dyDescent="0.2">
      <c r="C185" s="24"/>
      <c r="D185" s="24"/>
      <c r="E185" s="24"/>
      <c r="F185" s="24"/>
      <c r="G185" s="24"/>
      <c r="H185" s="24"/>
      <c r="I185" s="24"/>
      <c r="J185" s="24"/>
      <c r="K185" s="24"/>
      <c r="L185" s="24"/>
      <c r="M185" s="24"/>
      <c r="N185" s="24"/>
      <c r="O185" s="24"/>
      <c r="P185" s="19"/>
      <c r="Q185" s="19"/>
      <c r="R185" s="19"/>
      <c r="S185" s="19"/>
      <c r="T185" s="19"/>
      <c r="U185" s="19"/>
      <c r="V185" s="19"/>
      <c r="W185" s="19"/>
      <c r="X185" s="19"/>
      <c r="Y185" s="19"/>
      <c r="Z185" s="19"/>
      <c r="AA185" s="19"/>
      <c r="AB185" s="19"/>
      <c r="AC185" s="24"/>
      <c r="AD185" s="24"/>
      <c r="AE185" s="24"/>
      <c r="AF185" s="24"/>
    </row>
  </sheetData>
  <sheetProtection password="CC43" sheet="1"/>
  <mergeCells count="178">
    <mergeCell ref="O4:P4"/>
    <mergeCell ref="Q4:R4"/>
    <mergeCell ref="S4:T4"/>
    <mergeCell ref="U4:V4"/>
    <mergeCell ref="C6:K6"/>
    <mergeCell ref="L6:P6"/>
    <mergeCell ref="Q6:AE6"/>
    <mergeCell ref="C4:D4"/>
    <mergeCell ref="E4:F4"/>
    <mergeCell ref="G4:H4"/>
    <mergeCell ref="I4:J4"/>
    <mergeCell ref="K4:L4"/>
    <mergeCell ref="M4:N4"/>
    <mergeCell ref="AG11:AH11"/>
    <mergeCell ref="AJ11:AK11"/>
    <mergeCell ref="AM11:AN11"/>
    <mergeCell ref="AQ11:AR11"/>
    <mergeCell ref="AG6:AK6"/>
    <mergeCell ref="AL6:AN6"/>
    <mergeCell ref="C7:K7"/>
    <mergeCell ref="L7:P7"/>
    <mergeCell ref="Q7:AE7"/>
    <mergeCell ref="AG7:AK7"/>
    <mergeCell ref="AL7:AN7"/>
    <mergeCell ref="B9:E9"/>
    <mergeCell ref="F9:H9"/>
    <mergeCell ref="I9:K9"/>
    <mergeCell ref="L9:N9"/>
    <mergeCell ref="O9:Q9"/>
    <mergeCell ref="R9:T9"/>
    <mergeCell ref="U9:W9"/>
    <mergeCell ref="X9:Z9"/>
    <mergeCell ref="AA9:AC9"/>
    <mergeCell ref="AD9:AF9"/>
    <mergeCell ref="AG9:AI9"/>
    <mergeCell ref="AJ9:AL9"/>
    <mergeCell ref="AM9:AO9"/>
    <mergeCell ref="AQ9:AS9"/>
    <mergeCell ref="B10:E10"/>
    <mergeCell ref="F10:G10"/>
    <mergeCell ref="I10:J10"/>
    <mergeCell ref="L10:M10"/>
    <mergeCell ref="O10:P10"/>
    <mergeCell ref="R10:S10"/>
    <mergeCell ref="U10:V10"/>
    <mergeCell ref="X10:Y10"/>
    <mergeCell ref="AA10:AB10"/>
    <mergeCell ref="AD10:AE10"/>
    <mergeCell ref="AG10:AH10"/>
    <mergeCell ref="AJ10:AK10"/>
    <mergeCell ref="AM10:AN10"/>
    <mergeCell ref="AQ10:AR10"/>
    <mergeCell ref="AD12:AE12"/>
    <mergeCell ref="AG12:AH12"/>
    <mergeCell ref="AJ12:AK12"/>
    <mergeCell ref="AM12:AN12"/>
    <mergeCell ref="AQ12:AR12"/>
    <mergeCell ref="B11:E11"/>
    <mergeCell ref="F11:G11"/>
    <mergeCell ref="I11:J11"/>
    <mergeCell ref="L11:M11"/>
    <mergeCell ref="O11:P11"/>
    <mergeCell ref="B12:E12"/>
    <mergeCell ref="F12:G12"/>
    <mergeCell ref="I12:J12"/>
    <mergeCell ref="L12:M12"/>
    <mergeCell ref="O12:P12"/>
    <mergeCell ref="R12:S12"/>
    <mergeCell ref="U12:V12"/>
    <mergeCell ref="X12:Y12"/>
    <mergeCell ref="AA12:AB12"/>
    <mergeCell ref="R11:S11"/>
    <mergeCell ref="U11:V11"/>
    <mergeCell ref="X11:Y11"/>
    <mergeCell ref="AA11:AB11"/>
    <mergeCell ref="AD11:AE11"/>
    <mergeCell ref="AJ13:AK13"/>
    <mergeCell ref="AM13:AN13"/>
    <mergeCell ref="AQ13:AR13"/>
    <mergeCell ref="B14:E14"/>
    <mergeCell ref="F14:G14"/>
    <mergeCell ref="I14:J14"/>
    <mergeCell ref="L14:M14"/>
    <mergeCell ref="O14:P14"/>
    <mergeCell ref="R14:S14"/>
    <mergeCell ref="U14:V14"/>
    <mergeCell ref="X14:Y14"/>
    <mergeCell ref="AA14:AB14"/>
    <mergeCell ref="AM14:AN14"/>
    <mergeCell ref="AQ14:AR14"/>
    <mergeCell ref="B13:E13"/>
    <mergeCell ref="F13:G13"/>
    <mergeCell ref="I13:J13"/>
    <mergeCell ref="L13:M13"/>
    <mergeCell ref="O13:P13"/>
    <mergeCell ref="R13:S13"/>
    <mergeCell ref="U13:V13"/>
    <mergeCell ref="X13:Y13"/>
    <mergeCell ref="AA13:AB13"/>
    <mergeCell ref="L15:M15"/>
    <mergeCell ref="O15:P15"/>
    <mergeCell ref="X15:Y15"/>
    <mergeCell ref="AA15:AB15"/>
    <mergeCell ref="AG15:AH15"/>
    <mergeCell ref="AD14:AE14"/>
    <mergeCell ref="AG14:AH14"/>
    <mergeCell ref="AD13:AE13"/>
    <mergeCell ref="AG13:AH13"/>
    <mergeCell ref="AQ15:AR15"/>
    <mergeCell ref="B16:E16"/>
    <mergeCell ref="F16:G16"/>
    <mergeCell ref="I16:J16"/>
    <mergeCell ref="L16:M16"/>
    <mergeCell ref="O16:P16"/>
    <mergeCell ref="AJ14:AK14"/>
    <mergeCell ref="R16:S16"/>
    <mergeCell ref="U16:V16"/>
    <mergeCell ref="R15:S15"/>
    <mergeCell ref="U15:V15"/>
    <mergeCell ref="AA16:AB16"/>
    <mergeCell ref="AD16:AE16"/>
    <mergeCell ref="AD15:AE15"/>
    <mergeCell ref="AG16:AH16"/>
    <mergeCell ref="AJ16:AK16"/>
    <mergeCell ref="AM16:AN16"/>
    <mergeCell ref="AJ15:AK15"/>
    <mergeCell ref="AM15:AN15"/>
    <mergeCell ref="AQ16:AR16"/>
    <mergeCell ref="X16:Y16"/>
    <mergeCell ref="B15:E15"/>
    <mergeCell ref="F15:G15"/>
    <mergeCell ref="I15:J15"/>
    <mergeCell ref="B17:E17"/>
    <mergeCell ref="F17:G17"/>
    <mergeCell ref="I17:J17"/>
    <mergeCell ref="L17:M17"/>
    <mergeCell ref="O17:P17"/>
    <mergeCell ref="R17:S17"/>
    <mergeCell ref="AQ17:AR17"/>
    <mergeCell ref="P20:X20"/>
    <mergeCell ref="Y20:AB20"/>
    <mergeCell ref="AC20:AJ20"/>
    <mergeCell ref="AK20:AN20"/>
    <mergeCell ref="AM17:AN17"/>
    <mergeCell ref="U17:V17"/>
    <mergeCell ref="X17:Y17"/>
    <mergeCell ref="AA17:AB17"/>
    <mergeCell ref="P24:X24"/>
    <mergeCell ref="Y24:AB24"/>
    <mergeCell ref="AC24:AJ24"/>
    <mergeCell ref="AK24:AN24"/>
    <mergeCell ref="P21:X21"/>
    <mergeCell ref="Y21:AB21"/>
    <mergeCell ref="AC21:AJ21"/>
    <mergeCell ref="AK21:AN21"/>
    <mergeCell ref="P22:X22"/>
    <mergeCell ref="Y22:AB22"/>
    <mergeCell ref="AP22:AS22"/>
    <mergeCell ref="P23:X23"/>
    <mergeCell ref="Y23:AB23"/>
    <mergeCell ref="AC23:AJ23"/>
    <mergeCell ref="AK23:AN23"/>
    <mergeCell ref="AC22:AJ22"/>
    <mergeCell ref="AK22:AN22"/>
    <mergeCell ref="AD17:AE17"/>
    <mergeCell ref="AG17:AH17"/>
    <mergeCell ref="AJ17:AK17"/>
    <mergeCell ref="V43:Z43"/>
    <mergeCell ref="V44:Z44"/>
    <mergeCell ref="V45:Z45"/>
    <mergeCell ref="V46:Z46"/>
    <mergeCell ref="V47:Z47"/>
    <mergeCell ref="Y25:AB25"/>
    <mergeCell ref="AC25:AN25"/>
    <mergeCell ref="AP28:AR28"/>
    <mergeCell ref="AP29:AR29"/>
    <mergeCell ref="AP30:AR30"/>
    <mergeCell ref="W41:Y41"/>
  </mergeCells>
  <phoneticPr fontId="5"/>
  <dataValidations count="1">
    <dataValidation type="list" allowBlank="1" showInputMessage="1" showErrorMessage="1" sqref="Q7:AE7">
      <formula1>$Q$36:$Q$37</formula1>
    </dataValidation>
  </dataValidations>
  <printOptions horizontalCentered="1"/>
  <pageMargins left="0.39370078740157483" right="0.39370078740157483" top="0.62992125984251968" bottom="0.19685039370078741" header="0.31496062992125984" footer="0.31496062992125984"/>
  <pageSetup paperSize="9" scale="52"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BA33"/>
  <sheetViews>
    <sheetView showGridLines="0" view="pageBreakPreview" zoomScale="75" zoomScaleNormal="100" zoomScaleSheetLayoutView="75" workbookViewId="0">
      <selection activeCell="C4" sqref="C4:D4"/>
    </sheetView>
  </sheetViews>
  <sheetFormatPr defaultColWidth="9" defaultRowHeight="13.2" x14ac:dyDescent="0.2"/>
  <cols>
    <col min="1" max="1" width="1.77734375" style="809" customWidth="1"/>
    <col min="2" max="2" width="19.21875" style="809" customWidth="1"/>
    <col min="3" max="3" width="2.77734375" style="130" customWidth="1"/>
    <col min="4" max="4" width="3.21875" style="130" customWidth="1"/>
    <col min="5" max="5" width="4.21875" style="130" customWidth="1"/>
    <col min="6" max="7" width="3.109375" style="130" customWidth="1"/>
    <col min="8" max="8" width="4.6640625" style="130" customWidth="1"/>
    <col min="9" max="10" width="3.109375" style="130" customWidth="1"/>
    <col min="11" max="11" width="4.6640625" style="130" customWidth="1"/>
    <col min="12" max="13" width="3.109375" style="130" customWidth="1"/>
    <col min="14" max="14" width="4.6640625" style="130" customWidth="1"/>
    <col min="15" max="16" width="3.109375" style="130" customWidth="1"/>
    <col min="17" max="17" width="4.6640625" style="130" customWidth="1"/>
    <col min="18" max="19" width="3.109375" style="130" customWidth="1"/>
    <col min="20" max="20" width="4.6640625" style="130" customWidth="1"/>
    <col min="21" max="22" width="3.109375" style="130" customWidth="1"/>
    <col min="23" max="23" width="4.6640625" style="130" customWidth="1"/>
    <col min="24" max="25" width="3.109375" style="130" customWidth="1"/>
    <col min="26" max="26" width="4.6640625" style="130" customWidth="1"/>
    <col min="27" max="28" width="3.109375" style="130" customWidth="1"/>
    <col min="29" max="29" width="4.6640625" style="130" customWidth="1"/>
    <col min="30" max="31" width="3.109375" style="130" customWidth="1"/>
    <col min="32" max="32" width="5.109375" style="130" customWidth="1"/>
    <col min="33" max="34" width="3.109375" style="809" customWidth="1"/>
    <col min="35" max="35" width="4.6640625" style="809" customWidth="1"/>
    <col min="36" max="37" width="3.109375" style="809" customWidth="1"/>
    <col min="38" max="38" width="4.77734375" style="809" customWidth="1"/>
    <col min="39" max="40" width="3.109375" style="809" customWidth="1"/>
    <col min="41" max="42" width="4.6640625" style="809" customWidth="1"/>
    <col min="43" max="43" width="4.109375" style="809" customWidth="1"/>
    <col min="44" max="44" width="3.109375" style="809" customWidth="1"/>
    <col min="45" max="45" width="7.33203125" style="809" customWidth="1"/>
    <col min="46" max="16384" width="9" style="809"/>
  </cols>
  <sheetData>
    <row r="1" spans="1:53" s="807" customFormat="1" ht="22.5" customHeight="1" x14ac:dyDescent="0.2">
      <c r="A1" s="800" t="s">
        <v>834</v>
      </c>
      <c r="B1" s="801"/>
      <c r="C1" s="2640"/>
      <c r="D1" s="2640"/>
      <c r="E1" s="2640"/>
      <c r="F1" s="802"/>
      <c r="G1" s="803" t="s">
        <v>832</v>
      </c>
      <c r="H1" s="803"/>
      <c r="I1" s="803"/>
      <c r="J1" s="803"/>
      <c r="K1" s="803"/>
      <c r="L1" s="803"/>
      <c r="M1" s="803"/>
      <c r="N1" s="803"/>
      <c r="O1" s="803"/>
      <c r="P1" s="803"/>
      <c r="Q1" s="803"/>
      <c r="R1" s="803"/>
      <c r="S1" s="803"/>
      <c r="T1" s="803"/>
      <c r="U1" s="803"/>
      <c r="V1" s="803"/>
      <c r="W1" s="803"/>
      <c r="X1" s="803"/>
      <c r="Y1" s="803"/>
      <c r="Z1" s="803"/>
      <c r="AA1" s="803"/>
      <c r="AB1" s="803"/>
      <c r="AC1" s="803"/>
      <c r="AD1" s="802"/>
      <c r="AE1" s="802"/>
      <c r="AF1" s="802"/>
      <c r="AG1" s="802"/>
      <c r="AH1" s="802"/>
      <c r="AI1" s="802"/>
      <c r="AJ1" s="802"/>
      <c r="AK1" s="802"/>
      <c r="AL1" s="804"/>
      <c r="AM1" s="804"/>
      <c r="AN1" s="804"/>
      <c r="AO1" s="804"/>
      <c r="AP1" s="805"/>
      <c r="AQ1" s="804"/>
      <c r="AR1" s="804"/>
      <c r="AS1" s="806"/>
      <c r="AT1" s="804"/>
    </row>
    <row r="2" spans="1:53" s="807" customFormat="1" ht="22.5" customHeight="1" x14ac:dyDescent="0.2">
      <c r="A2" s="800"/>
      <c r="B2" s="801"/>
      <c r="C2" s="802"/>
      <c r="D2" s="802"/>
      <c r="E2" s="802"/>
      <c r="F2" s="802"/>
      <c r="G2" s="803"/>
      <c r="H2" s="803"/>
      <c r="I2" s="803"/>
      <c r="J2" s="803"/>
      <c r="K2" s="803"/>
      <c r="L2" s="803"/>
      <c r="M2" s="803"/>
      <c r="N2" s="803"/>
      <c r="O2" s="803"/>
      <c r="P2" s="803"/>
      <c r="Q2" s="803"/>
      <c r="R2" s="803"/>
      <c r="S2" s="803"/>
      <c r="T2" s="803"/>
      <c r="U2" s="803"/>
      <c r="V2" s="803"/>
      <c r="W2" s="803"/>
      <c r="X2" s="803"/>
      <c r="Y2" s="803"/>
      <c r="Z2" s="803"/>
      <c r="AA2" s="803"/>
      <c r="AB2" s="803"/>
      <c r="AC2" s="803"/>
      <c r="AD2" s="802"/>
      <c r="AE2" s="802"/>
      <c r="AF2" s="802"/>
      <c r="AG2" s="802"/>
      <c r="AH2" s="802"/>
      <c r="AI2" s="802"/>
      <c r="AJ2" s="802"/>
      <c r="AK2" s="802"/>
      <c r="AL2" s="804"/>
      <c r="AM2" s="804"/>
      <c r="AN2" s="804"/>
      <c r="AO2" s="804"/>
      <c r="AP2" s="805"/>
      <c r="AQ2" s="804"/>
      <c r="AR2" s="804"/>
      <c r="AS2" s="806"/>
      <c r="AT2" s="804"/>
    </row>
    <row r="3" spans="1:53" s="807" customFormat="1" ht="12" customHeight="1" thickBot="1" x14ac:dyDescent="0.25">
      <c r="B3" s="801"/>
      <c r="C3" s="802"/>
      <c r="D3" s="802"/>
      <c r="E3" s="802"/>
      <c r="F3" s="802"/>
      <c r="G3" s="801"/>
      <c r="H3" s="802"/>
      <c r="J3" s="802"/>
      <c r="K3" s="802"/>
      <c r="L3" s="802"/>
      <c r="M3" s="802"/>
      <c r="N3" s="802"/>
      <c r="O3" s="802"/>
      <c r="P3" s="802"/>
      <c r="Q3" s="802"/>
      <c r="R3" s="802"/>
      <c r="S3" s="802"/>
      <c r="T3" s="802"/>
      <c r="U3" s="802"/>
      <c r="V3" s="802"/>
      <c r="W3" s="802"/>
      <c r="X3" s="802"/>
      <c r="Y3" s="802"/>
      <c r="Z3" s="802"/>
      <c r="AA3" s="802"/>
      <c r="AB3" s="802"/>
      <c r="AC3" s="802"/>
      <c r="AD3" s="802"/>
      <c r="AE3" s="802"/>
      <c r="AF3" s="802"/>
      <c r="AG3" s="802"/>
      <c r="AH3" s="802"/>
      <c r="AI3" s="802"/>
      <c r="AJ3" s="802"/>
      <c r="AK3" s="802"/>
      <c r="AL3" s="804"/>
      <c r="AM3" s="804"/>
      <c r="AN3" s="804"/>
      <c r="AO3" s="804"/>
      <c r="AP3" s="804"/>
      <c r="AQ3" s="804"/>
      <c r="AR3" s="804"/>
      <c r="AS3" s="808"/>
      <c r="AT3" s="804"/>
    </row>
    <row r="4" spans="1:53" ht="31.5" customHeight="1" thickBot="1" x14ac:dyDescent="0.25">
      <c r="B4" s="798" t="s">
        <v>829</v>
      </c>
      <c r="C4" s="2313"/>
      <c r="D4" s="2314"/>
      <c r="E4" s="2641" t="s">
        <v>397</v>
      </c>
      <c r="F4" s="2642"/>
      <c r="G4" s="2313"/>
      <c r="H4" s="2321"/>
      <c r="I4" s="2641" t="s">
        <v>398</v>
      </c>
      <c r="J4" s="2642"/>
      <c r="K4" s="2639" t="s">
        <v>259</v>
      </c>
      <c r="L4" s="2639"/>
      <c r="M4" s="2639" t="s">
        <v>829</v>
      </c>
      <c r="N4" s="2643"/>
      <c r="O4" s="2313"/>
      <c r="P4" s="2314"/>
      <c r="Q4" s="2644" t="s">
        <v>397</v>
      </c>
      <c r="R4" s="2639"/>
      <c r="S4" s="2313"/>
      <c r="T4" s="2321"/>
      <c r="U4" s="2644" t="s">
        <v>398</v>
      </c>
      <c r="V4" s="2639"/>
      <c r="W4" s="809"/>
      <c r="X4" s="809"/>
      <c r="Y4" s="809"/>
      <c r="Z4" s="809"/>
      <c r="AA4" s="809"/>
      <c r="AB4" s="809"/>
      <c r="AC4" s="809"/>
      <c r="AD4" s="809"/>
      <c r="AE4" s="809"/>
      <c r="AF4" s="809"/>
    </row>
    <row r="5" spans="1:53" ht="20.25" customHeight="1" thickBot="1" x14ac:dyDescent="0.25">
      <c r="AE5" s="810" t="s">
        <v>69</v>
      </c>
      <c r="AF5" s="811"/>
      <c r="AG5" s="812"/>
      <c r="AH5" s="812"/>
      <c r="AI5" s="812"/>
      <c r="AJ5" s="812"/>
      <c r="AK5" s="812"/>
      <c r="AL5" s="812"/>
    </row>
    <row r="6" spans="1:53" ht="43.5" customHeight="1" thickBot="1" x14ac:dyDescent="0.25">
      <c r="B6" s="813" t="s">
        <v>70</v>
      </c>
      <c r="C6" s="2307"/>
      <c r="D6" s="2308"/>
      <c r="E6" s="2308"/>
      <c r="F6" s="2308"/>
      <c r="G6" s="2308"/>
      <c r="H6" s="2308"/>
      <c r="I6" s="2308"/>
      <c r="J6" s="2308"/>
      <c r="K6" s="2309"/>
      <c r="L6" s="2651" t="s">
        <v>71</v>
      </c>
      <c r="M6" s="2652"/>
      <c r="N6" s="2653"/>
      <c r="O6" s="2307"/>
      <c r="P6" s="2308"/>
      <c r="Q6" s="2308"/>
      <c r="R6" s="2308"/>
      <c r="S6" s="2308"/>
      <c r="T6" s="2308"/>
      <c r="U6" s="2308"/>
      <c r="V6" s="2308"/>
      <c r="W6" s="2308"/>
      <c r="X6" s="2308"/>
      <c r="Y6" s="2308"/>
      <c r="Z6" s="2308"/>
      <c r="AA6" s="2309"/>
      <c r="AB6" s="814"/>
      <c r="AC6" s="809"/>
      <c r="AD6" s="814"/>
      <c r="AE6" s="814"/>
      <c r="AF6" s="809"/>
    </row>
    <row r="7" spans="1:53" ht="43.5" customHeight="1" thickBot="1" x14ac:dyDescent="0.25">
      <c r="B7" s="813" t="s">
        <v>287</v>
      </c>
      <c r="C7" s="2303"/>
      <c r="D7" s="2304"/>
      <c r="E7" s="2304"/>
      <c r="F7" s="2304"/>
      <c r="G7" s="2304"/>
      <c r="H7" s="2304"/>
      <c r="I7" s="2304"/>
      <c r="J7" s="2304"/>
      <c r="K7" s="2305"/>
      <c r="L7" s="2654" t="s">
        <v>836</v>
      </c>
      <c r="M7" s="2655"/>
      <c r="N7" s="2655"/>
      <c r="O7" s="2655"/>
      <c r="P7" s="2656">
        <v>2</v>
      </c>
      <c r="Q7" s="2674"/>
      <c r="R7" s="2675"/>
      <c r="S7" s="2675"/>
      <c r="T7" s="2675"/>
      <c r="U7" s="2675"/>
      <c r="V7" s="815"/>
      <c r="W7" s="809"/>
      <c r="X7" s="809"/>
      <c r="Y7" s="809"/>
      <c r="Z7" s="809"/>
      <c r="AA7" s="809"/>
      <c r="AB7" s="809"/>
      <c r="AC7" s="809"/>
      <c r="AD7" s="809"/>
      <c r="AE7" s="809"/>
      <c r="AF7" s="809"/>
    </row>
    <row r="8" spans="1:53" ht="41.25" customHeight="1" thickBot="1" x14ac:dyDescent="0.25">
      <c r="Y8" s="2657"/>
      <c r="Z8" s="2657"/>
      <c r="AA8" s="2657"/>
      <c r="AB8" s="2657"/>
      <c r="AC8" s="2657"/>
      <c r="AD8" s="2657"/>
      <c r="AE8" s="2657"/>
      <c r="AF8" s="2657"/>
      <c r="AG8" s="2657"/>
      <c r="AH8" s="2657"/>
      <c r="AI8" s="2657"/>
      <c r="AJ8" s="2657"/>
      <c r="AK8" s="2657"/>
      <c r="AL8" s="2657"/>
      <c r="AM8" s="2657"/>
      <c r="AN8" s="2657"/>
      <c r="AO8" s="2657"/>
      <c r="AP8" s="2657"/>
      <c r="AQ8" s="2657"/>
      <c r="AR8" s="2657"/>
      <c r="AS8" s="2657"/>
      <c r="AT8" s="816"/>
      <c r="AU8" s="816"/>
      <c r="AV8" s="816"/>
    </row>
    <row r="9" spans="1:53" ht="25.5" customHeight="1" thickBot="1" x14ac:dyDescent="0.25">
      <c r="B9" s="2648" t="s">
        <v>76</v>
      </c>
      <c r="C9" s="2649"/>
      <c r="D9" s="2649"/>
      <c r="E9" s="2650"/>
      <c r="F9" s="2645" t="s">
        <v>77</v>
      </c>
      <c r="G9" s="2646"/>
      <c r="H9" s="2647"/>
      <c r="I9" s="2645" t="s">
        <v>78</v>
      </c>
      <c r="J9" s="2646"/>
      <c r="K9" s="2647"/>
      <c r="L9" s="2645" t="s">
        <v>79</v>
      </c>
      <c r="M9" s="2646"/>
      <c r="N9" s="2647"/>
      <c r="O9" s="2645" t="s">
        <v>80</v>
      </c>
      <c r="P9" s="2646"/>
      <c r="Q9" s="2647"/>
      <c r="R9" s="2645" t="s">
        <v>247</v>
      </c>
      <c r="S9" s="2646"/>
      <c r="T9" s="2647"/>
      <c r="U9" s="2645" t="s">
        <v>248</v>
      </c>
      <c r="V9" s="2646"/>
      <c r="W9" s="2647"/>
      <c r="X9" s="2645" t="s">
        <v>81</v>
      </c>
      <c r="Y9" s="2646"/>
      <c r="Z9" s="2647"/>
      <c r="AA9" s="2645" t="s">
        <v>82</v>
      </c>
      <c r="AB9" s="2646"/>
      <c r="AC9" s="2647"/>
      <c r="AD9" s="2645" t="s">
        <v>83</v>
      </c>
      <c r="AE9" s="2646"/>
      <c r="AF9" s="2660"/>
      <c r="AG9" s="2661" t="s">
        <v>84</v>
      </c>
      <c r="AH9" s="2646"/>
      <c r="AI9" s="2647"/>
      <c r="AJ9" s="2645" t="s">
        <v>249</v>
      </c>
      <c r="AK9" s="2646"/>
      <c r="AL9" s="2647"/>
      <c r="AM9" s="2645" t="s">
        <v>250</v>
      </c>
      <c r="AN9" s="2646"/>
      <c r="AO9" s="2647"/>
      <c r="AP9" s="130"/>
      <c r="AQ9" s="2645" t="s">
        <v>85</v>
      </c>
      <c r="AR9" s="2646"/>
      <c r="AS9" s="2647"/>
      <c r="AT9" s="130"/>
      <c r="AU9" s="130"/>
      <c r="AV9" s="130"/>
      <c r="AW9" s="130"/>
      <c r="AX9" s="817"/>
    </row>
    <row r="10" spans="1:53" ht="25.5" customHeight="1" thickBot="1" x14ac:dyDescent="0.3">
      <c r="B10" s="2670" t="s">
        <v>867</v>
      </c>
      <c r="C10" s="2671"/>
      <c r="D10" s="2671"/>
      <c r="E10" s="2671"/>
      <c r="F10" s="2245"/>
      <c r="G10" s="2246"/>
      <c r="H10" s="133" t="s">
        <v>89</v>
      </c>
      <c r="I10" s="2245"/>
      <c r="J10" s="2246"/>
      <c r="K10" s="133" t="s">
        <v>89</v>
      </c>
      <c r="L10" s="2245"/>
      <c r="M10" s="2246"/>
      <c r="N10" s="133" t="s">
        <v>89</v>
      </c>
      <c r="O10" s="2245"/>
      <c r="P10" s="2246"/>
      <c r="Q10" s="133" t="s">
        <v>89</v>
      </c>
      <c r="R10" s="2245"/>
      <c r="S10" s="2246"/>
      <c r="T10" s="818" t="s">
        <v>89</v>
      </c>
      <c r="U10" s="2245"/>
      <c r="V10" s="2246"/>
      <c r="W10" s="133" t="s">
        <v>89</v>
      </c>
      <c r="X10" s="2245"/>
      <c r="Y10" s="2246"/>
      <c r="Z10" s="133" t="s">
        <v>89</v>
      </c>
      <c r="AA10" s="2245"/>
      <c r="AB10" s="2246"/>
      <c r="AC10" s="133" t="s">
        <v>89</v>
      </c>
      <c r="AD10" s="2245"/>
      <c r="AE10" s="2246"/>
      <c r="AF10" s="818" t="s">
        <v>89</v>
      </c>
      <c r="AG10" s="2247"/>
      <c r="AH10" s="2246"/>
      <c r="AI10" s="133" t="s">
        <v>89</v>
      </c>
      <c r="AJ10" s="2658"/>
      <c r="AK10" s="2659"/>
      <c r="AL10" s="818" t="s">
        <v>89</v>
      </c>
      <c r="AM10" s="2245"/>
      <c r="AN10" s="2246"/>
      <c r="AO10" s="133" t="s">
        <v>89</v>
      </c>
      <c r="AP10" s="130"/>
      <c r="AQ10" s="2202">
        <f>F10+I10+L10+O10+R10+U10+X10+AA10+AD10+AG10+AJ10+AM10</f>
        <v>0</v>
      </c>
      <c r="AR10" s="2449"/>
      <c r="AS10" s="134" t="s">
        <v>89</v>
      </c>
      <c r="AT10" s="130"/>
      <c r="AU10" s="130"/>
      <c r="AV10" s="130"/>
      <c r="AW10" s="130"/>
      <c r="AX10" s="130"/>
      <c r="AY10" s="130"/>
      <c r="AZ10" s="130"/>
      <c r="BA10" s="817"/>
    </row>
    <row r="11" spans="1:53" ht="23.25" customHeight="1" x14ac:dyDescent="0.2">
      <c r="T11" s="819"/>
      <c r="W11" s="820"/>
      <c r="Y11" s="130" t="s">
        <v>251</v>
      </c>
      <c r="AF11" s="817"/>
    </row>
    <row r="12" spans="1:53" ht="25.5" customHeight="1" x14ac:dyDescent="0.2">
      <c r="B12" s="821"/>
      <c r="C12" s="822"/>
      <c r="D12" s="822"/>
      <c r="E12" s="822"/>
      <c r="F12" s="822"/>
      <c r="G12" s="822"/>
      <c r="H12" s="822"/>
      <c r="I12" s="822"/>
      <c r="J12" s="822"/>
      <c r="K12" s="822"/>
      <c r="L12" s="822"/>
      <c r="M12" s="822"/>
      <c r="N12" s="822"/>
      <c r="O12" s="822"/>
      <c r="P12" s="823"/>
      <c r="Q12" s="822"/>
      <c r="R12" s="822"/>
      <c r="S12" s="822"/>
      <c r="T12" s="822"/>
      <c r="U12" s="822"/>
      <c r="V12" s="822"/>
      <c r="W12" s="822"/>
      <c r="X12" s="822"/>
      <c r="Y12" s="822"/>
      <c r="Z12" s="822"/>
      <c r="AA12" s="822"/>
      <c r="AB12" s="822"/>
      <c r="AC12" s="822"/>
      <c r="AD12" s="822"/>
      <c r="AE12" s="822"/>
      <c r="AF12" s="824"/>
      <c r="AG12" s="821"/>
      <c r="AH12" s="821"/>
      <c r="AI12" s="821"/>
      <c r="AJ12" s="821"/>
      <c r="AK12" s="821"/>
      <c r="AL12" s="825"/>
      <c r="AM12" s="821"/>
      <c r="AN12" s="821"/>
      <c r="AO12" s="2664"/>
      <c r="AP12" s="2664"/>
      <c r="AQ12" s="2664"/>
      <c r="AR12" s="2664"/>
      <c r="AS12" s="826"/>
    </row>
    <row r="13" spans="1:53" ht="35.25" customHeight="1" x14ac:dyDescent="0.2">
      <c r="B13" s="812"/>
      <c r="C13" s="809"/>
      <c r="D13" s="809"/>
      <c r="E13" s="809"/>
      <c r="P13" s="2172" t="s">
        <v>861</v>
      </c>
      <c r="Q13" s="2172"/>
      <c r="R13" s="2172"/>
      <c r="S13" s="2172"/>
      <c r="T13" s="2172"/>
      <c r="U13" s="2172"/>
      <c r="V13" s="2205" t="str">
        <f>IF(AQ10=0,"",ROUNDUP(AQ10/12,1))</f>
        <v/>
      </c>
      <c r="W13" s="2206"/>
      <c r="X13" s="2206"/>
      <c r="Y13" s="2206"/>
      <c r="Z13" s="2206"/>
      <c r="AA13" s="2206"/>
      <c r="AB13" s="2207"/>
      <c r="AC13" s="2665" t="s">
        <v>863</v>
      </c>
      <c r="AD13" s="2666"/>
      <c r="AE13" s="2666"/>
      <c r="AF13" s="2666"/>
      <c r="AG13" s="2666"/>
      <c r="AH13" s="2666"/>
      <c r="AI13" s="2666"/>
      <c r="AJ13" s="2667"/>
      <c r="AK13" s="2230" t="e">
        <f>ROUNDUP(V13/40,1)</f>
        <v>#VALUE!</v>
      </c>
      <c r="AL13" s="2231"/>
      <c r="AM13" s="2231"/>
      <c r="AN13" s="2231"/>
      <c r="AO13" s="2668"/>
      <c r="AP13" s="2669"/>
      <c r="AQ13" s="2669"/>
      <c r="AR13" s="2669"/>
      <c r="AS13" s="760"/>
      <c r="AT13" s="827"/>
    </row>
    <row r="14" spans="1:53" ht="35.25" customHeight="1" x14ac:dyDescent="0.2">
      <c r="B14" s="828"/>
      <c r="C14" s="809"/>
      <c r="D14" s="809"/>
      <c r="E14" s="809"/>
      <c r="P14" s="2223" t="s">
        <v>862</v>
      </c>
      <c r="Q14" s="2224"/>
      <c r="R14" s="2224"/>
      <c r="S14" s="2224"/>
      <c r="T14" s="2224"/>
      <c r="U14" s="2225"/>
      <c r="V14" s="2329">
        <f>Q7</f>
        <v>0</v>
      </c>
      <c r="W14" s="2672"/>
      <c r="X14" s="2672"/>
      <c r="Y14" s="2672"/>
      <c r="Z14" s="2672"/>
      <c r="AA14" s="2672"/>
      <c r="AB14" s="2673"/>
      <c r="AC14" s="2665" t="s">
        <v>864</v>
      </c>
      <c r="AD14" s="2666"/>
      <c r="AE14" s="2666"/>
      <c r="AF14" s="2666"/>
      <c r="AG14" s="2666"/>
      <c r="AH14" s="2666"/>
      <c r="AI14" s="2666"/>
      <c r="AJ14" s="2667"/>
      <c r="AK14" s="2230" t="e">
        <f>IF(AK13&lt;=V14,"適合","不適合")</f>
        <v>#VALUE!</v>
      </c>
      <c r="AL14" s="2231"/>
      <c r="AM14" s="2231"/>
      <c r="AN14" s="2231"/>
      <c r="AO14" s="2668"/>
      <c r="AP14" s="2669"/>
      <c r="AQ14" s="2669"/>
      <c r="AR14" s="2669"/>
      <c r="AS14" s="760"/>
      <c r="AT14" s="822"/>
    </row>
    <row r="15" spans="1:53" x14ac:dyDescent="0.2">
      <c r="C15" s="809"/>
      <c r="D15" s="809"/>
      <c r="AG15" s="130"/>
      <c r="AH15" s="130"/>
      <c r="AI15" s="130"/>
      <c r="AJ15" s="130"/>
      <c r="AO15" s="130"/>
      <c r="AP15" s="130"/>
      <c r="AQ15" s="130"/>
      <c r="AR15" s="130"/>
      <c r="AS15" s="130"/>
      <c r="AT15" s="130"/>
    </row>
    <row r="16" spans="1:53" x14ac:dyDescent="0.2">
      <c r="C16" s="809"/>
      <c r="D16" s="809"/>
      <c r="AG16" s="130"/>
      <c r="AH16" s="130"/>
      <c r="AI16" s="130"/>
      <c r="AJ16" s="130"/>
      <c r="AO16" s="130"/>
      <c r="AP16" s="130"/>
      <c r="AQ16" s="130"/>
      <c r="AR16" s="130"/>
      <c r="AS16" s="130"/>
      <c r="AT16" s="130"/>
    </row>
    <row r="17" spans="6:40" x14ac:dyDescent="0.2">
      <c r="AG17" s="130"/>
      <c r="AH17" s="2663"/>
      <c r="AI17" s="2663"/>
      <c r="AJ17" s="2663"/>
      <c r="AK17" s="2663"/>
    </row>
    <row r="18" spans="6:40" hidden="1" x14ac:dyDescent="0.2">
      <c r="P18" s="829">
        <v>2</v>
      </c>
      <c r="Q18" s="829"/>
      <c r="R18" s="829"/>
      <c r="S18" s="829"/>
      <c r="T18" s="829"/>
      <c r="U18" s="829"/>
      <c r="V18" s="829"/>
      <c r="W18" s="829">
        <v>9</v>
      </c>
      <c r="X18" s="830">
        <v>10</v>
      </c>
      <c r="Y18" s="829"/>
      <c r="Z18" s="829"/>
      <c r="AA18" s="829">
        <v>13</v>
      </c>
      <c r="AB18" s="829">
        <v>14</v>
      </c>
      <c r="AG18" s="130"/>
      <c r="AH18" s="130"/>
      <c r="AI18" s="130"/>
      <c r="AJ18" s="130"/>
    </row>
    <row r="19" spans="6:40" hidden="1" x14ac:dyDescent="0.2">
      <c r="F19" s="831"/>
      <c r="G19" s="831"/>
      <c r="H19" s="831"/>
      <c r="I19" s="831"/>
      <c r="J19" s="831"/>
      <c r="K19" s="831"/>
      <c r="L19" s="831"/>
      <c r="M19" s="831"/>
      <c r="N19" s="831"/>
      <c r="O19" s="829">
        <v>1</v>
      </c>
      <c r="P19" s="832" t="s">
        <v>137</v>
      </c>
      <c r="Q19" s="833"/>
      <c r="R19" s="833"/>
      <c r="S19" s="833"/>
      <c r="T19" s="833"/>
      <c r="U19" s="833"/>
      <c r="V19" s="833"/>
      <c r="W19" s="834">
        <v>1</v>
      </c>
      <c r="X19" s="835"/>
      <c r="Y19" s="836"/>
      <c r="Z19" s="837"/>
      <c r="AA19" s="834"/>
      <c r="AB19" s="834"/>
      <c r="AC19" s="831"/>
      <c r="AD19" s="831"/>
      <c r="AG19" s="130"/>
      <c r="AH19" s="130"/>
      <c r="AI19" s="130"/>
      <c r="AJ19" s="130"/>
    </row>
    <row r="20" spans="6:40" hidden="1" x14ac:dyDescent="0.2">
      <c r="F20" s="831"/>
      <c r="G20" s="831"/>
      <c r="H20" s="831">
        <v>23</v>
      </c>
      <c r="I20" s="831">
        <v>1</v>
      </c>
      <c r="J20" s="831"/>
      <c r="K20" s="831"/>
      <c r="L20" s="831"/>
      <c r="M20" s="831"/>
      <c r="N20" s="831"/>
      <c r="O20" s="834">
        <v>1</v>
      </c>
      <c r="P20" s="832" t="s">
        <v>293</v>
      </c>
      <c r="Q20" s="833"/>
      <c r="R20" s="833"/>
      <c r="S20" s="833"/>
      <c r="T20" s="833"/>
      <c r="U20" s="833"/>
      <c r="V20" s="833"/>
      <c r="W20" s="834">
        <v>41</v>
      </c>
      <c r="X20" s="838" t="s">
        <v>653</v>
      </c>
      <c r="Y20" s="839"/>
      <c r="Z20" s="840"/>
      <c r="AA20" s="834">
        <v>6</v>
      </c>
      <c r="AB20" s="834"/>
      <c r="AC20" s="831"/>
      <c r="AD20" s="831"/>
      <c r="AG20" s="130"/>
      <c r="AH20" s="130"/>
      <c r="AI20" s="130"/>
      <c r="AJ20" s="130"/>
    </row>
    <row r="21" spans="6:40" hidden="1" x14ac:dyDescent="0.2">
      <c r="F21" s="831"/>
      <c r="G21" s="831"/>
      <c r="H21" s="831">
        <v>24</v>
      </c>
      <c r="I21" s="831">
        <v>2</v>
      </c>
      <c r="J21" s="831"/>
      <c r="K21" s="831"/>
      <c r="L21" s="831"/>
      <c r="M21" s="831"/>
      <c r="N21" s="831"/>
      <c r="O21" s="834">
        <v>2</v>
      </c>
      <c r="P21" s="832" t="s">
        <v>294</v>
      </c>
      <c r="Q21" s="833"/>
      <c r="R21" s="833"/>
      <c r="S21" s="833"/>
      <c r="T21" s="833"/>
      <c r="U21" s="833"/>
      <c r="V21" s="833"/>
      <c r="W21" s="834">
        <v>42</v>
      </c>
      <c r="X21" s="838" t="s">
        <v>653</v>
      </c>
      <c r="Y21" s="839"/>
      <c r="Z21" s="840"/>
      <c r="AA21" s="834">
        <v>6</v>
      </c>
      <c r="AB21" s="834"/>
      <c r="AC21" s="831"/>
      <c r="AD21" s="831"/>
      <c r="AG21" s="130"/>
      <c r="AH21" s="130"/>
      <c r="AI21" s="130"/>
      <c r="AJ21" s="130"/>
      <c r="AM21" s="2662" t="e">
        <f>IF(#REF!=4,ROUNDDOWN(V13/15,1),"")</f>
        <v>#REF!</v>
      </c>
      <c r="AN21" s="2662"/>
    </row>
    <row r="22" spans="6:40" hidden="1" x14ac:dyDescent="0.2">
      <c r="F22" s="831"/>
      <c r="G22" s="831"/>
      <c r="H22" s="831">
        <v>25</v>
      </c>
      <c r="I22" s="831">
        <v>3</v>
      </c>
      <c r="J22" s="831"/>
      <c r="K22" s="831"/>
      <c r="L22" s="831"/>
      <c r="M22" s="831"/>
      <c r="N22" s="831"/>
      <c r="O22" s="834">
        <v>3</v>
      </c>
      <c r="P22" s="832" t="s">
        <v>295</v>
      </c>
      <c r="Q22" s="833"/>
      <c r="R22" s="833"/>
      <c r="S22" s="833"/>
      <c r="T22" s="833"/>
      <c r="U22" s="833"/>
      <c r="V22" s="833"/>
      <c r="W22" s="834">
        <v>43</v>
      </c>
      <c r="X22" s="838" t="s">
        <v>653</v>
      </c>
      <c r="Y22" s="839"/>
      <c r="Z22" s="840"/>
      <c r="AA22" s="834">
        <v>6</v>
      </c>
      <c r="AB22" s="834"/>
      <c r="AC22" s="831"/>
      <c r="AD22" s="831"/>
      <c r="AG22" s="130"/>
      <c r="AH22" s="130"/>
      <c r="AI22" s="130"/>
      <c r="AJ22" s="130"/>
    </row>
    <row r="23" spans="6:40" hidden="1" x14ac:dyDescent="0.2">
      <c r="F23" s="831"/>
      <c r="G23" s="831"/>
      <c r="H23" s="831"/>
      <c r="I23" s="831">
        <v>4</v>
      </c>
      <c r="J23" s="831"/>
      <c r="K23" s="831"/>
      <c r="L23" s="831"/>
      <c r="M23" s="831"/>
      <c r="N23" s="831"/>
      <c r="O23" s="834">
        <v>4</v>
      </c>
      <c r="P23" s="832" t="s">
        <v>138</v>
      </c>
      <c r="Q23" s="833"/>
      <c r="R23" s="833"/>
      <c r="S23" s="833"/>
      <c r="T23" s="833"/>
      <c r="U23" s="833"/>
      <c r="V23" s="833"/>
      <c r="W23" s="834">
        <v>45</v>
      </c>
      <c r="X23" s="838" t="s">
        <v>654</v>
      </c>
      <c r="Y23" s="839"/>
      <c r="Z23" s="840"/>
      <c r="AA23" s="834">
        <v>10</v>
      </c>
      <c r="AB23" s="841">
        <v>7.5</v>
      </c>
      <c r="AC23" s="831"/>
      <c r="AD23" s="831"/>
      <c r="AG23" s="130"/>
      <c r="AH23" s="130"/>
      <c r="AI23" s="130"/>
      <c r="AJ23" s="130"/>
    </row>
    <row r="24" spans="6:40" hidden="1" x14ac:dyDescent="0.2">
      <c r="F24" s="831"/>
      <c r="G24" s="831"/>
      <c r="H24" s="831"/>
      <c r="I24" s="831">
        <v>5</v>
      </c>
      <c r="J24" s="831"/>
      <c r="K24" s="831"/>
      <c r="L24" s="831"/>
      <c r="M24" s="831"/>
      <c r="N24" s="831"/>
      <c r="O24" s="834">
        <v>5</v>
      </c>
      <c r="P24" s="832" t="s">
        <v>139</v>
      </c>
      <c r="Q24" s="833"/>
      <c r="R24" s="833"/>
      <c r="S24" s="833"/>
      <c r="T24" s="833"/>
      <c r="U24" s="833"/>
      <c r="V24" s="833"/>
      <c r="W24" s="834">
        <v>46</v>
      </c>
      <c r="X24" s="838" t="s">
        <v>654</v>
      </c>
      <c r="Y24" s="839"/>
      <c r="Z24" s="840"/>
      <c r="AA24" s="834">
        <v>10</v>
      </c>
      <c r="AB24" s="841">
        <v>7.5</v>
      </c>
      <c r="AC24" s="831"/>
      <c r="AD24" s="831"/>
      <c r="AG24" s="130"/>
      <c r="AH24" s="130"/>
      <c r="AI24" s="130"/>
      <c r="AJ24" s="130"/>
    </row>
    <row r="25" spans="6:40" hidden="1" x14ac:dyDescent="0.2">
      <c r="F25" s="831"/>
      <c r="G25" s="831"/>
      <c r="H25" s="831"/>
      <c r="I25" s="831">
        <v>6</v>
      </c>
      <c r="J25" s="831"/>
      <c r="K25" s="831"/>
      <c r="L25" s="831"/>
      <c r="M25" s="831"/>
      <c r="N25" s="831"/>
      <c r="O25" s="834">
        <v>6</v>
      </c>
      <c r="P25" s="831"/>
      <c r="Q25" s="831"/>
      <c r="R25" s="831"/>
      <c r="S25" s="831"/>
      <c r="T25" s="831"/>
      <c r="U25" s="831"/>
      <c r="V25" s="831"/>
      <c r="W25" s="842"/>
      <c r="X25" s="843"/>
      <c r="Y25" s="843"/>
      <c r="Z25" s="843"/>
      <c r="AA25" s="842"/>
      <c r="AB25" s="831"/>
      <c r="AC25" s="831"/>
      <c r="AD25" s="831"/>
      <c r="AG25" s="130"/>
      <c r="AH25" s="130"/>
    </row>
    <row r="26" spans="6:40" hidden="1" x14ac:dyDescent="0.2">
      <c r="F26" s="831"/>
      <c r="G26" s="831"/>
      <c r="H26" s="831"/>
      <c r="I26" s="831">
        <v>7</v>
      </c>
      <c r="J26" s="831"/>
      <c r="K26" s="831"/>
      <c r="L26" s="831"/>
      <c r="M26" s="831"/>
      <c r="N26" s="831"/>
      <c r="O26" s="831"/>
      <c r="P26" s="831"/>
      <c r="Q26" s="831"/>
      <c r="R26" s="831"/>
      <c r="S26" s="831"/>
      <c r="T26" s="831"/>
      <c r="U26" s="831"/>
      <c r="V26" s="831"/>
      <c r="W26" s="831"/>
      <c r="X26" s="831"/>
      <c r="Y26" s="831"/>
      <c r="Z26" s="831"/>
      <c r="AA26" s="831"/>
      <c r="AB26" s="831"/>
      <c r="AC26" s="831"/>
      <c r="AD26" s="831"/>
      <c r="AG26" s="130"/>
      <c r="AH26" s="130"/>
    </row>
    <row r="27" spans="6:40" hidden="1" x14ac:dyDescent="0.2">
      <c r="F27" s="831"/>
      <c r="G27" s="831"/>
      <c r="H27" s="831"/>
      <c r="I27" s="831">
        <v>8</v>
      </c>
      <c r="J27" s="831"/>
      <c r="K27" s="831"/>
      <c r="L27" s="831"/>
      <c r="M27" s="831"/>
      <c r="N27" s="831"/>
      <c r="O27" s="831"/>
      <c r="P27" s="831"/>
      <c r="Q27" s="831"/>
      <c r="R27" s="831"/>
      <c r="S27" s="831"/>
      <c r="T27" s="831"/>
      <c r="U27" s="831"/>
      <c r="V27" s="831"/>
      <c r="W27" s="831"/>
      <c r="X27" s="831"/>
      <c r="Y27" s="831"/>
      <c r="Z27" s="831"/>
      <c r="AA27" s="831"/>
      <c r="AB27" s="831"/>
      <c r="AC27" s="831"/>
      <c r="AD27" s="831"/>
      <c r="AG27" s="130"/>
      <c r="AH27" s="130"/>
    </row>
    <row r="28" spans="6:40" hidden="1" x14ac:dyDescent="0.2">
      <c r="F28" s="831"/>
      <c r="G28" s="831"/>
      <c r="H28" s="831"/>
      <c r="I28" s="831">
        <v>9</v>
      </c>
      <c r="J28" s="831"/>
      <c r="K28" s="831"/>
      <c r="L28" s="831"/>
      <c r="M28" s="831"/>
      <c r="N28" s="831"/>
      <c r="O28" s="831"/>
      <c r="P28" s="831"/>
      <c r="Q28" s="831"/>
      <c r="R28" s="831"/>
      <c r="S28" s="831"/>
      <c r="T28" s="831"/>
      <c r="U28" s="831"/>
      <c r="V28" s="831"/>
      <c r="W28" s="831"/>
      <c r="X28" s="831"/>
      <c r="Y28" s="831"/>
      <c r="Z28" s="831"/>
      <c r="AA28" s="831"/>
      <c r="AB28" s="831"/>
      <c r="AC28" s="831"/>
      <c r="AD28" s="831"/>
      <c r="AG28" s="130"/>
      <c r="AH28" s="130"/>
    </row>
    <row r="29" spans="6:40" hidden="1" x14ac:dyDescent="0.2">
      <c r="F29" s="831"/>
      <c r="G29" s="831"/>
      <c r="H29" s="831"/>
      <c r="I29" s="831">
        <v>10</v>
      </c>
      <c r="J29" s="831"/>
      <c r="K29" s="831"/>
      <c r="L29" s="831"/>
      <c r="M29" s="831"/>
      <c r="N29" s="831"/>
      <c r="O29" s="831"/>
      <c r="P29" s="831"/>
      <c r="Q29" s="831"/>
      <c r="R29" s="831"/>
      <c r="S29" s="831"/>
      <c r="T29" s="831"/>
      <c r="U29" s="831"/>
      <c r="V29" s="831"/>
      <c r="W29" s="831"/>
      <c r="X29" s="831"/>
      <c r="Y29" s="831"/>
      <c r="Z29" s="831"/>
      <c r="AA29" s="831"/>
      <c r="AB29" s="831"/>
      <c r="AC29" s="831"/>
      <c r="AD29" s="831"/>
      <c r="AG29" s="130"/>
      <c r="AH29" s="130"/>
    </row>
    <row r="30" spans="6:40" hidden="1" x14ac:dyDescent="0.2">
      <c r="F30" s="831"/>
      <c r="G30" s="831"/>
      <c r="H30" s="831"/>
      <c r="I30" s="831">
        <v>11</v>
      </c>
      <c r="J30" s="831"/>
      <c r="K30" s="831"/>
      <c r="L30" s="831"/>
      <c r="M30" s="831"/>
      <c r="N30" s="831"/>
      <c r="O30" s="831"/>
      <c r="P30" s="831"/>
      <c r="Q30" s="831"/>
      <c r="R30" s="831"/>
      <c r="S30" s="831"/>
      <c r="T30" s="831"/>
      <c r="U30" s="831"/>
      <c r="V30" s="831"/>
      <c r="W30" s="831"/>
      <c r="X30" s="831"/>
      <c r="Y30" s="831"/>
      <c r="Z30" s="831"/>
      <c r="AA30" s="831"/>
      <c r="AB30" s="831"/>
      <c r="AC30" s="831"/>
      <c r="AD30" s="831"/>
      <c r="AG30" s="130"/>
      <c r="AH30" s="130"/>
    </row>
    <row r="31" spans="6:40" hidden="1" x14ac:dyDescent="0.2">
      <c r="F31" s="831"/>
      <c r="G31" s="831"/>
      <c r="H31" s="831"/>
      <c r="I31" s="831">
        <v>12</v>
      </c>
      <c r="J31" s="831"/>
      <c r="K31" s="831"/>
      <c r="L31" s="831"/>
      <c r="M31" s="831"/>
      <c r="N31" s="831"/>
      <c r="O31" s="831"/>
      <c r="AC31" s="831"/>
      <c r="AD31" s="831"/>
      <c r="AG31" s="130"/>
      <c r="AH31" s="130"/>
    </row>
    <row r="32" spans="6:40" hidden="1" x14ac:dyDescent="0.2"/>
    <row r="33" hidden="1" x14ac:dyDescent="0.2"/>
  </sheetData>
  <sheetProtection password="CC43" sheet="1"/>
  <mergeCells count="59">
    <mergeCell ref="B10:E10"/>
    <mergeCell ref="P14:U14"/>
    <mergeCell ref="V14:AB14"/>
    <mergeCell ref="AA9:AC9"/>
    <mergeCell ref="Q7:U7"/>
    <mergeCell ref="P13:U13"/>
    <mergeCell ref="V13:AB13"/>
    <mergeCell ref="AC14:AJ14"/>
    <mergeCell ref="X10:Y10"/>
    <mergeCell ref="AA10:AB10"/>
    <mergeCell ref="F10:G10"/>
    <mergeCell ref="I10:J10"/>
    <mergeCell ref="L10:M10"/>
    <mergeCell ref="O10:P10"/>
    <mergeCell ref="R10:S10"/>
    <mergeCell ref="U10:V10"/>
    <mergeCell ref="AM21:AN21"/>
    <mergeCell ref="AH17:AK17"/>
    <mergeCell ref="AO12:AR12"/>
    <mergeCell ref="AC13:AJ13"/>
    <mergeCell ref="AK13:AN13"/>
    <mergeCell ref="AO13:AR13"/>
    <mergeCell ref="AK14:AN14"/>
    <mergeCell ref="AO14:AR14"/>
    <mergeCell ref="AJ10:AK10"/>
    <mergeCell ref="AM10:AN10"/>
    <mergeCell ref="X9:Z9"/>
    <mergeCell ref="AQ10:AR10"/>
    <mergeCell ref="AJ9:AL9"/>
    <mergeCell ref="AM9:AO9"/>
    <mergeCell ref="AQ9:AS9"/>
    <mergeCell ref="AD9:AF9"/>
    <mergeCell ref="AG9:AI9"/>
    <mergeCell ref="AG10:AH10"/>
    <mergeCell ref="AD10:AE10"/>
    <mergeCell ref="L9:N9"/>
    <mergeCell ref="O6:AA6"/>
    <mergeCell ref="F9:H9"/>
    <mergeCell ref="B9:E9"/>
    <mergeCell ref="R9:T9"/>
    <mergeCell ref="O9:Q9"/>
    <mergeCell ref="C6:K6"/>
    <mergeCell ref="L6:N6"/>
    <mergeCell ref="C7:K7"/>
    <mergeCell ref="L7:P7"/>
    <mergeCell ref="U9:W9"/>
    <mergeCell ref="I9:K9"/>
    <mergeCell ref="Y8:AS8"/>
    <mergeCell ref="M4:N4"/>
    <mergeCell ref="O4:P4"/>
    <mergeCell ref="Q4:R4"/>
    <mergeCell ref="S4:T4"/>
    <mergeCell ref="U4:V4"/>
    <mergeCell ref="K4:L4"/>
    <mergeCell ref="C1:E1"/>
    <mergeCell ref="C4:D4"/>
    <mergeCell ref="E4:F4"/>
    <mergeCell ref="G4:H4"/>
    <mergeCell ref="I4:J4"/>
  </mergeCells>
  <phoneticPr fontId="5"/>
  <printOptions horizontalCentered="1"/>
  <pageMargins left="0.39370078740157483" right="0.39370078740157483" top="0.62992125984251968" bottom="0.19685039370078741" header="0.31496062992125984" footer="0.31496062992125984"/>
  <pageSetup paperSize="9" scale="52"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A33"/>
  <sheetViews>
    <sheetView showGridLines="0" view="pageBreakPreview" zoomScale="80" zoomScaleNormal="70" zoomScaleSheetLayoutView="80" workbookViewId="0">
      <selection activeCell="C4" sqref="C4:D4"/>
    </sheetView>
  </sheetViews>
  <sheetFormatPr defaultColWidth="9" defaultRowHeight="13.2" x14ac:dyDescent="0.2"/>
  <cols>
    <col min="1" max="1" width="1.77734375" style="809" customWidth="1"/>
    <col min="2" max="2" width="19.21875" style="809" customWidth="1"/>
    <col min="3" max="3" width="2.77734375" style="130" customWidth="1"/>
    <col min="4" max="4" width="3.21875" style="130" customWidth="1"/>
    <col min="5" max="5" width="4.21875" style="130" customWidth="1"/>
    <col min="6" max="7" width="3.109375" style="130" customWidth="1"/>
    <col min="8" max="8" width="4.6640625" style="130" customWidth="1"/>
    <col min="9" max="10" width="3.109375" style="130" customWidth="1"/>
    <col min="11" max="11" width="4.6640625" style="130" customWidth="1"/>
    <col min="12" max="13" width="3.109375" style="130" customWidth="1"/>
    <col min="14" max="14" width="4.6640625" style="130" customWidth="1"/>
    <col min="15" max="16" width="3.109375" style="130" customWidth="1"/>
    <col min="17" max="17" width="4.6640625" style="130" customWidth="1"/>
    <col min="18" max="19" width="3.109375" style="130" customWidth="1"/>
    <col min="20" max="20" width="4.6640625" style="130" customWidth="1"/>
    <col min="21" max="21" width="4.109375" style="130" customWidth="1"/>
    <col min="22" max="22" width="3.109375" style="130" customWidth="1"/>
    <col min="23" max="23" width="4.6640625" style="130" customWidth="1"/>
    <col min="24" max="25" width="3.109375" style="130" customWidth="1"/>
    <col min="26" max="26" width="4.6640625" style="130" customWidth="1"/>
    <col min="27" max="28" width="3.109375" style="130" customWidth="1"/>
    <col min="29" max="29" width="4.6640625" style="130" customWidth="1"/>
    <col min="30" max="31" width="3.109375" style="130" customWidth="1"/>
    <col min="32" max="32" width="5.109375" style="130" customWidth="1"/>
    <col min="33" max="34" width="3.109375" style="809" customWidth="1"/>
    <col min="35" max="35" width="4.6640625" style="809" customWidth="1"/>
    <col min="36" max="37" width="3.109375" style="809" customWidth="1"/>
    <col min="38" max="38" width="4.77734375" style="809" customWidth="1"/>
    <col min="39" max="40" width="3.109375" style="809" customWidth="1"/>
    <col min="41" max="42" width="4.6640625" style="809" customWidth="1"/>
    <col min="43" max="43" width="4.109375" style="809" customWidth="1"/>
    <col min="44" max="44" width="3.109375" style="809" customWidth="1"/>
    <col min="45" max="45" width="7.33203125" style="809" customWidth="1"/>
    <col min="46" max="16384" width="9" style="809"/>
  </cols>
  <sheetData>
    <row r="1" spans="1:53" s="807" customFormat="1" ht="22.5" customHeight="1" x14ac:dyDescent="0.2">
      <c r="A1" s="800" t="s">
        <v>835</v>
      </c>
      <c r="B1" s="801"/>
      <c r="C1" s="2640"/>
      <c r="D1" s="2640"/>
      <c r="E1" s="2640"/>
      <c r="F1" s="802"/>
      <c r="G1" s="803" t="s">
        <v>833</v>
      </c>
      <c r="H1" s="803"/>
      <c r="I1" s="803"/>
      <c r="J1" s="803"/>
      <c r="K1" s="803"/>
      <c r="L1" s="803"/>
      <c r="M1" s="803"/>
      <c r="N1" s="803"/>
      <c r="O1" s="803"/>
      <c r="P1" s="803"/>
      <c r="Q1" s="803"/>
      <c r="R1" s="803"/>
      <c r="S1" s="803"/>
      <c r="T1" s="803"/>
      <c r="U1" s="803"/>
      <c r="V1" s="803"/>
      <c r="W1" s="803"/>
      <c r="X1" s="803"/>
      <c r="Y1" s="803"/>
      <c r="Z1" s="803"/>
      <c r="AA1" s="803"/>
      <c r="AB1" s="803"/>
      <c r="AC1" s="803"/>
      <c r="AD1" s="802"/>
      <c r="AE1" s="802"/>
      <c r="AF1" s="802"/>
      <c r="AG1" s="802"/>
      <c r="AH1" s="802"/>
      <c r="AI1" s="802"/>
      <c r="AJ1" s="802"/>
      <c r="AK1" s="802"/>
      <c r="AL1" s="804"/>
      <c r="AM1" s="804"/>
      <c r="AN1" s="804"/>
      <c r="AO1" s="804"/>
      <c r="AP1" s="805"/>
      <c r="AQ1" s="804"/>
      <c r="AR1" s="804"/>
      <c r="AS1" s="806"/>
      <c r="AT1" s="804"/>
    </row>
    <row r="2" spans="1:53" s="807" customFormat="1" ht="22.5" customHeight="1" x14ac:dyDescent="0.2">
      <c r="A2" s="800"/>
      <c r="B2" s="801"/>
      <c r="C2" s="802"/>
      <c r="D2" s="802"/>
      <c r="E2" s="802"/>
      <c r="F2" s="802"/>
      <c r="G2" s="803"/>
      <c r="H2" s="803"/>
      <c r="I2" s="803"/>
      <c r="J2" s="803"/>
      <c r="K2" s="803"/>
      <c r="L2" s="803"/>
      <c r="M2" s="803"/>
      <c r="N2" s="803"/>
      <c r="O2" s="803"/>
      <c r="P2" s="803"/>
      <c r="Q2" s="803"/>
      <c r="R2" s="803"/>
      <c r="S2" s="803"/>
      <c r="T2" s="803"/>
      <c r="U2" s="803"/>
      <c r="V2" s="803"/>
      <c r="W2" s="803"/>
      <c r="X2" s="803"/>
      <c r="Y2" s="803"/>
      <c r="Z2" s="803"/>
      <c r="AA2" s="803"/>
      <c r="AB2" s="803"/>
      <c r="AC2" s="803"/>
      <c r="AD2" s="802"/>
      <c r="AE2" s="802"/>
      <c r="AF2" s="802"/>
      <c r="AG2" s="802"/>
      <c r="AH2" s="802"/>
      <c r="AI2" s="802"/>
      <c r="AJ2" s="802"/>
      <c r="AK2" s="802"/>
      <c r="AL2" s="804"/>
      <c r="AM2" s="804"/>
      <c r="AN2" s="804"/>
      <c r="AO2" s="804"/>
      <c r="AP2" s="805"/>
      <c r="AQ2" s="804"/>
      <c r="AR2" s="804"/>
      <c r="AS2" s="806"/>
      <c r="AT2" s="804"/>
    </row>
    <row r="3" spans="1:53" s="807" customFormat="1" ht="12" customHeight="1" thickBot="1" x14ac:dyDescent="0.25">
      <c r="B3" s="801"/>
      <c r="C3" s="802"/>
      <c r="D3" s="802"/>
      <c r="E3" s="802"/>
      <c r="F3" s="802"/>
      <c r="G3" s="801"/>
      <c r="H3" s="802"/>
      <c r="J3" s="802"/>
      <c r="K3" s="802"/>
      <c r="L3" s="802"/>
      <c r="M3" s="802"/>
      <c r="N3" s="802"/>
      <c r="O3" s="802"/>
      <c r="P3" s="802"/>
      <c r="Q3" s="802"/>
      <c r="R3" s="802"/>
      <c r="S3" s="802"/>
      <c r="T3" s="802"/>
      <c r="U3" s="802"/>
      <c r="V3" s="802"/>
      <c r="W3" s="802"/>
      <c r="X3" s="802"/>
      <c r="Y3" s="802"/>
      <c r="Z3" s="802"/>
      <c r="AA3" s="802"/>
      <c r="AB3" s="802"/>
      <c r="AC3" s="802"/>
      <c r="AD3" s="802"/>
      <c r="AE3" s="802"/>
      <c r="AF3" s="802"/>
      <c r="AG3" s="802"/>
      <c r="AH3" s="802"/>
      <c r="AI3" s="802"/>
      <c r="AJ3" s="802"/>
      <c r="AK3" s="802"/>
      <c r="AL3" s="804"/>
      <c r="AM3" s="804"/>
      <c r="AN3" s="804"/>
      <c r="AO3" s="804"/>
      <c r="AP3" s="804"/>
      <c r="AQ3" s="804"/>
      <c r="AR3" s="804"/>
      <c r="AS3" s="808"/>
      <c r="AT3" s="804"/>
    </row>
    <row r="4" spans="1:53" ht="31.5" customHeight="1" thickBot="1" x14ac:dyDescent="0.25">
      <c r="B4" s="798" t="s">
        <v>829</v>
      </c>
      <c r="C4" s="2313"/>
      <c r="D4" s="2314"/>
      <c r="E4" s="2641" t="s">
        <v>397</v>
      </c>
      <c r="F4" s="2642"/>
      <c r="G4" s="2313"/>
      <c r="H4" s="2321"/>
      <c r="I4" s="2641" t="s">
        <v>398</v>
      </c>
      <c r="J4" s="2642"/>
      <c r="K4" s="2639" t="s">
        <v>259</v>
      </c>
      <c r="L4" s="2639"/>
      <c r="M4" s="2639" t="s">
        <v>829</v>
      </c>
      <c r="N4" s="2643"/>
      <c r="O4" s="2313"/>
      <c r="P4" s="2314"/>
      <c r="Q4" s="2644" t="s">
        <v>397</v>
      </c>
      <c r="R4" s="2639"/>
      <c r="S4" s="2313"/>
      <c r="T4" s="2321"/>
      <c r="U4" s="2644" t="s">
        <v>398</v>
      </c>
      <c r="V4" s="2639"/>
      <c r="W4" s="809"/>
      <c r="X4" s="809"/>
      <c r="Y4" s="809"/>
      <c r="Z4" s="809"/>
      <c r="AA4" s="809"/>
      <c r="AB4" s="809"/>
      <c r="AC4" s="809"/>
      <c r="AD4" s="809"/>
      <c r="AE4" s="809"/>
      <c r="AF4" s="809"/>
    </row>
    <row r="5" spans="1:53" ht="20.25" customHeight="1" thickBot="1" x14ac:dyDescent="0.25">
      <c r="AE5" s="810" t="s">
        <v>69</v>
      </c>
      <c r="AF5" s="811"/>
      <c r="AG5" s="812"/>
      <c r="AH5" s="812"/>
      <c r="AI5" s="812"/>
      <c r="AJ5" s="812"/>
      <c r="AK5" s="812"/>
      <c r="AL5" s="812"/>
    </row>
    <row r="6" spans="1:53" ht="43.5" customHeight="1" thickBot="1" x14ac:dyDescent="0.25">
      <c r="B6" s="813" t="s">
        <v>70</v>
      </c>
      <c r="C6" s="2307"/>
      <c r="D6" s="2308"/>
      <c r="E6" s="2308"/>
      <c r="F6" s="2308"/>
      <c r="G6" s="2308"/>
      <c r="H6" s="2308"/>
      <c r="I6" s="2308"/>
      <c r="J6" s="2308"/>
      <c r="K6" s="2309"/>
      <c r="L6" s="2651" t="s">
        <v>71</v>
      </c>
      <c r="M6" s="2652"/>
      <c r="N6" s="2653"/>
      <c r="O6" s="2307"/>
      <c r="P6" s="2308"/>
      <c r="Q6" s="2308"/>
      <c r="R6" s="2308"/>
      <c r="S6" s="2308"/>
      <c r="T6" s="2308"/>
      <c r="U6" s="2308"/>
      <c r="V6" s="2308"/>
      <c r="W6" s="2308"/>
      <c r="X6" s="2308"/>
      <c r="Y6" s="2308"/>
      <c r="Z6" s="2308"/>
      <c r="AA6" s="2309"/>
      <c r="AB6" s="814"/>
      <c r="AC6" s="809"/>
      <c r="AD6" s="814"/>
      <c r="AE6" s="814"/>
      <c r="AF6" s="809"/>
    </row>
    <row r="7" spans="1:53" ht="43.5" customHeight="1" thickBot="1" x14ac:dyDescent="0.25">
      <c r="B7" s="813" t="s">
        <v>287</v>
      </c>
      <c r="C7" s="2303"/>
      <c r="D7" s="2304"/>
      <c r="E7" s="2304"/>
      <c r="F7" s="2304"/>
      <c r="G7" s="2304"/>
      <c r="H7" s="2304"/>
      <c r="I7" s="2304"/>
      <c r="J7" s="2304"/>
      <c r="K7" s="2305"/>
      <c r="L7" s="2654" t="s">
        <v>865</v>
      </c>
      <c r="M7" s="2655"/>
      <c r="N7" s="2655"/>
      <c r="O7" s="2655"/>
      <c r="P7" s="2656">
        <v>2</v>
      </c>
      <c r="Q7" s="2674"/>
      <c r="R7" s="2675"/>
      <c r="S7" s="2675"/>
      <c r="T7" s="2675"/>
      <c r="U7" s="2675"/>
      <c r="V7" s="815"/>
      <c r="W7" s="809"/>
      <c r="X7" s="809"/>
      <c r="Y7" s="809"/>
      <c r="Z7" s="809"/>
      <c r="AA7" s="809"/>
      <c r="AB7" s="809"/>
      <c r="AC7" s="809"/>
      <c r="AD7" s="809"/>
      <c r="AE7" s="809"/>
      <c r="AF7" s="809"/>
    </row>
    <row r="8" spans="1:53" ht="41.25" customHeight="1" thickBot="1" x14ac:dyDescent="0.25">
      <c r="Y8" s="2657"/>
      <c r="Z8" s="2657"/>
      <c r="AA8" s="2657"/>
      <c r="AB8" s="2657"/>
      <c r="AC8" s="2657"/>
      <c r="AD8" s="2657"/>
      <c r="AE8" s="2657"/>
      <c r="AF8" s="2657"/>
      <c r="AG8" s="2657"/>
      <c r="AH8" s="2657"/>
      <c r="AI8" s="2657"/>
      <c r="AJ8" s="2657"/>
      <c r="AK8" s="2657"/>
      <c r="AL8" s="2657"/>
      <c r="AM8" s="2657"/>
      <c r="AN8" s="2657"/>
      <c r="AO8" s="2657"/>
      <c r="AP8" s="2657"/>
      <c r="AQ8" s="2657"/>
      <c r="AR8" s="2657"/>
      <c r="AS8" s="2657"/>
      <c r="AT8" s="816"/>
      <c r="AU8" s="816"/>
      <c r="AV8" s="816"/>
    </row>
    <row r="9" spans="1:53" ht="25.5" customHeight="1" thickBot="1" x14ac:dyDescent="0.25">
      <c r="B9" s="2648" t="s">
        <v>76</v>
      </c>
      <c r="C9" s="2649"/>
      <c r="D9" s="2649"/>
      <c r="E9" s="2650"/>
      <c r="F9" s="2645" t="s">
        <v>77</v>
      </c>
      <c r="G9" s="2646"/>
      <c r="H9" s="2647"/>
      <c r="I9" s="2645" t="s">
        <v>78</v>
      </c>
      <c r="J9" s="2646"/>
      <c r="K9" s="2647"/>
      <c r="L9" s="2645" t="s">
        <v>79</v>
      </c>
      <c r="M9" s="2646"/>
      <c r="N9" s="2647"/>
      <c r="O9" s="2645" t="s">
        <v>80</v>
      </c>
      <c r="P9" s="2646"/>
      <c r="Q9" s="2647"/>
      <c r="R9" s="2645" t="s">
        <v>247</v>
      </c>
      <c r="S9" s="2646"/>
      <c r="T9" s="2647"/>
      <c r="U9" s="2645" t="s">
        <v>248</v>
      </c>
      <c r="V9" s="2646"/>
      <c r="W9" s="2647"/>
      <c r="X9" s="2645" t="s">
        <v>81</v>
      </c>
      <c r="Y9" s="2646"/>
      <c r="Z9" s="2647"/>
      <c r="AA9" s="2645" t="s">
        <v>82</v>
      </c>
      <c r="AB9" s="2646"/>
      <c r="AC9" s="2647"/>
      <c r="AD9" s="2645" t="s">
        <v>83</v>
      </c>
      <c r="AE9" s="2646"/>
      <c r="AF9" s="2660"/>
      <c r="AG9" s="2661" t="s">
        <v>84</v>
      </c>
      <c r="AH9" s="2646"/>
      <c r="AI9" s="2647"/>
      <c r="AJ9" s="2645" t="s">
        <v>249</v>
      </c>
      <c r="AK9" s="2646"/>
      <c r="AL9" s="2647"/>
      <c r="AM9" s="2645" t="s">
        <v>250</v>
      </c>
      <c r="AN9" s="2646"/>
      <c r="AO9" s="2647"/>
      <c r="AP9" s="130"/>
      <c r="AQ9" s="2645" t="s">
        <v>85</v>
      </c>
      <c r="AR9" s="2646"/>
      <c r="AS9" s="2647"/>
      <c r="AT9" s="130"/>
      <c r="AU9" s="130"/>
      <c r="AV9" s="130"/>
      <c r="AW9" s="130"/>
      <c r="AX9" s="817"/>
    </row>
    <row r="10" spans="1:53" ht="25.5" customHeight="1" thickBot="1" x14ac:dyDescent="0.3">
      <c r="B10" s="2670" t="s">
        <v>867</v>
      </c>
      <c r="C10" s="2671"/>
      <c r="D10" s="2671"/>
      <c r="E10" s="2671"/>
      <c r="F10" s="2245"/>
      <c r="G10" s="2246"/>
      <c r="H10" s="133" t="s">
        <v>89</v>
      </c>
      <c r="I10" s="2245"/>
      <c r="J10" s="2246"/>
      <c r="K10" s="133" t="s">
        <v>89</v>
      </c>
      <c r="L10" s="2245"/>
      <c r="M10" s="2246"/>
      <c r="N10" s="133" t="s">
        <v>89</v>
      </c>
      <c r="O10" s="2245"/>
      <c r="P10" s="2246"/>
      <c r="Q10" s="133" t="s">
        <v>89</v>
      </c>
      <c r="R10" s="2245"/>
      <c r="S10" s="2246"/>
      <c r="T10" s="818" t="s">
        <v>89</v>
      </c>
      <c r="U10" s="2245"/>
      <c r="V10" s="2246"/>
      <c r="W10" s="133" t="s">
        <v>89</v>
      </c>
      <c r="X10" s="2245"/>
      <c r="Y10" s="2246"/>
      <c r="Z10" s="133" t="s">
        <v>89</v>
      </c>
      <c r="AA10" s="2245"/>
      <c r="AB10" s="2246"/>
      <c r="AC10" s="133" t="s">
        <v>89</v>
      </c>
      <c r="AD10" s="2245"/>
      <c r="AE10" s="2246"/>
      <c r="AF10" s="818" t="s">
        <v>89</v>
      </c>
      <c r="AG10" s="2247"/>
      <c r="AH10" s="2246"/>
      <c r="AI10" s="133" t="s">
        <v>89</v>
      </c>
      <c r="AJ10" s="2658"/>
      <c r="AK10" s="2659"/>
      <c r="AL10" s="818" t="s">
        <v>89</v>
      </c>
      <c r="AM10" s="2245"/>
      <c r="AN10" s="2246"/>
      <c r="AO10" s="133" t="s">
        <v>89</v>
      </c>
      <c r="AP10" s="130"/>
      <c r="AQ10" s="2202">
        <f>F10+I10+L10+O10+R10+U10+X10+AA10+AD10+AG10+AJ10+AM10</f>
        <v>0</v>
      </c>
      <c r="AR10" s="2449"/>
      <c r="AS10" s="134" t="s">
        <v>89</v>
      </c>
      <c r="AT10" s="130"/>
      <c r="AU10" s="130"/>
      <c r="AV10" s="130"/>
      <c r="AW10" s="130"/>
      <c r="AX10" s="130"/>
      <c r="AY10" s="130"/>
      <c r="AZ10" s="130"/>
      <c r="BA10" s="817"/>
    </row>
    <row r="11" spans="1:53" ht="23.25" customHeight="1" x14ac:dyDescent="0.2">
      <c r="T11" s="819"/>
      <c r="W11" s="820"/>
      <c r="Y11" s="130" t="s">
        <v>251</v>
      </c>
      <c r="AF11" s="817"/>
    </row>
    <row r="12" spans="1:53" ht="25.5" customHeight="1" x14ac:dyDescent="0.2">
      <c r="B12" s="821"/>
      <c r="C12" s="822"/>
      <c r="D12" s="822"/>
      <c r="E12" s="822"/>
      <c r="F12" s="822"/>
      <c r="G12" s="822"/>
      <c r="H12" s="822"/>
      <c r="I12" s="822"/>
      <c r="J12" s="822"/>
      <c r="K12" s="822"/>
      <c r="L12" s="822"/>
      <c r="M12" s="822"/>
      <c r="N12" s="822"/>
      <c r="O12" s="822"/>
      <c r="P12" s="823"/>
      <c r="Q12" s="822"/>
      <c r="R12" s="822"/>
      <c r="S12" s="822"/>
      <c r="T12" s="822"/>
      <c r="U12" s="822"/>
      <c r="V12" s="822"/>
      <c r="W12" s="822"/>
      <c r="X12" s="822"/>
      <c r="Y12" s="822"/>
      <c r="Z12" s="822"/>
      <c r="AA12" s="822"/>
      <c r="AB12" s="822"/>
      <c r="AC12" s="822"/>
      <c r="AD12" s="822"/>
      <c r="AE12" s="822"/>
      <c r="AF12" s="824"/>
      <c r="AG12" s="821"/>
      <c r="AH12" s="821"/>
      <c r="AI12" s="821"/>
      <c r="AJ12" s="821"/>
      <c r="AK12" s="821"/>
      <c r="AL12" s="825"/>
      <c r="AM12" s="821"/>
      <c r="AN12" s="821"/>
      <c r="AO12" s="2664"/>
      <c r="AP12" s="2664"/>
      <c r="AQ12" s="2664"/>
      <c r="AR12" s="2664"/>
      <c r="AS12" s="826"/>
    </row>
    <row r="13" spans="1:53" ht="35.25" customHeight="1" x14ac:dyDescent="0.2">
      <c r="B13" s="812"/>
      <c r="C13" s="809"/>
      <c r="D13" s="809"/>
      <c r="E13" s="809"/>
      <c r="P13" s="2172" t="s">
        <v>861</v>
      </c>
      <c r="Q13" s="2172"/>
      <c r="R13" s="2172"/>
      <c r="S13" s="2172"/>
      <c r="T13" s="2172"/>
      <c r="U13" s="2172"/>
      <c r="V13" s="2205" t="str">
        <f>IF(AQ10=0,"",ROUNDUP(AQ10/12,1))</f>
        <v/>
      </c>
      <c r="W13" s="2206"/>
      <c r="X13" s="2206"/>
      <c r="Y13" s="2206"/>
      <c r="Z13" s="2206"/>
      <c r="AA13" s="2206"/>
      <c r="AB13" s="2207"/>
      <c r="AC13" s="2665" t="s">
        <v>863</v>
      </c>
      <c r="AD13" s="2666"/>
      <c r="AE13" s="2666"/>
      <c r="AF13" s="2666"/>
      <c r="AG13" s="2666"/>
      <c r="AH13" s="2666"/>
      <c r="AI13" s="2666"/>
      <c r="AJ13" s="2667"/>
      <c r="AK13" s="2230" t="e">
        <f>ROUNDUP(V13/25,0)</f>
        <v>#VALUE!</v>
      </c>
      <c r="AL13" s="2231"/>
      <c r="AM13" s="2231"/>
      <c r="AN13" s="2231"/>
      <c r="AO13" s="2668"/>
      <c r="AP13" s="2669"/>
      <c r="AQ13" s="2669"/>
      <c r="AR13" s="2669"/>
      <c r="AS13" s="760"/>
      <c r="AT13" s="827"/>
    </row>
    <row r="14" spans="1:53" ht="35.25" customHeight="1" x14ac:dyDescent="0.2">
      <c r="B14" s="828"/>
      <c r="C14" s="809"/>
      <c r="D14" s="809"/>
      <c r="E14" s="809"/>
      <c r="P14" s="2223" t="s">
        <v>866</v>
      </c>
      <c r="Q14" s="2224"/>
      <c r="R14" s="2224"/>
      <c r="S14" s="2224"/>
      <c r="T14" s="2224"/>
      <c r="U14" s="2225"/>
      <c r="V14" s="2329">
        <f>Q7</f>
        <v>0</v>
      </c>
      <c r="W14" s="2672"/>
      <c r="X14" s="2672"/>
      <c r="Y14" s="2672"/>
      <c r="Z14" s="2672"/>
      <c r="AA14" s="2672"/>
      <c r="AB14" s="2673"/>
      <c r="AC14" s="2665" t="s">
        <v>864</v>
      </c>
      <c r="AD14" s="2666"/>
      <c r="AE14" s="2666"/>
      <c r="AF14" s="2666"/>
      <c r="AG14" s="2666"/>
      <c r="AH14" s="2666"/>
      <c r="AI14" s="2666"/>
      <c r="AJ14" s="2667"/>
      <c r="AK14" s="2230" t="e">
        <f>IF(AK13&lt;=V14,"適合","不適合")</f>
        <v>#VALUE!</v>
      </c>
      <c r="AL14" s="2231"/>
      <c r="AM14" s="2231"/>
      <c r="AN14" s="2231"/>
      <c r="AO14" s="2668"/>
      <c r="AP14" s="2669"/>
      <c r="AQ14" s="2669"/>
      <c r="AR14" s="2669"/>
      <c r="AS14" s="760"/>
      <c r="AT14" s="822"/>
    </row>
    <row r="15" spans="1:53" x14ac:dyDescent="0.2">
      <c r="C15" s="809"/>
      <c r="D15" s="809"/>
      <c r="AG15" s="130"/>
      <c r="AH15" s="130"/>
      <c r="AI15" s="130"/>
      <c r="AJ15" s="130"/>
      <c r="AO15" s="130"/>
      <c r="AP15" s="130"/>
      <c r="AQ15" s="130"/>
      <c r="AR15" s="130"/>
      <c r="AS15" s="130"/>
      <c r="AT15" s="130"/>
    </row>
    <row r="16" spans="1:53" x14ac:dyDescent="0.2">
      <c r="C16" s="809"/>
      <c r="D16" s="809"/>
      <c r="AG16" s="130"/>
      <c r="AH16" s="130"/>
      <c r="AI16" s="130"/>
      <c r="AJ16" s="130"/>
      <c r="AO16" s="130"/>
      <c r="AP16" s="130"/>
      <c r="AQ16" s="130"/>
      <c r="AR16" s="130"/>
      <c r="AS16" s="130"/>
      <c r="AT16" s="130"/>
    </row>
    <row r="17" spans="6:40" x14ac:dyDescent="0.2">
      <c r="AG17" s="130"/>
      <c r="AH17" s="2663"/>
      <c r="AI17" s="2663"/>
      <c r="AJ17" s="2663"/>
      <c r="AK17" s="2663"/>
    </row>
    <row r="18" spans="6:40" hidden="1" x14ac:dyDescent="0.2">
      <c r="P18" s="829">
        <v>2</v>
      </c>
      <c r="Q18" s="829"/>
      <c r="R18" s="829"/>
      <c r="S18" s="829"/>
      <c r="T18" s="829"/>
      <c r="U18" s="829"/>
      <c r="V18" s="829"/>
      <c r="W18" s="829">
        <v>9</v>
      </c>
      <c r="X18" s="830">
        <v>10</v>
      </c>
      <c r="Y18" s="829"/>
      <c r="Z18" s="829"/>
      <c r="AA18" s="829">
        <v>13</v>
      </c>
      <c r="AB18" s="829">
        <v>14</v>
      </c>
      <c r="AG18" s="130"/>
      <c r="AH18" s="130"/>
      <c r="AI18" s="130"/>
      <c r="AJ18" s="130"/>
    </row>
    <row r="19" spans="6:40" hidden="1" x14ac:dyDescent="0.2">
      <c r="F19" s="831"/>
      <c r="G19" s="831"/>
      <c r="H19" s="831"/>
      <c r="I19" s="831"/>
      <c r="J19" s="831"/>
      <c r="K19" s="831"/>
      <c r="L19" s="831"/>
      <c r="M19" s="831"/>
      <c r="N19" s="831"/>
      <c r="O19" s="829">
        <v>1</v>
      </c>
      <c r="P19" s="832" t="s">
        <v>137</v>
      </c>
      <c r="Q19" s="833"/>
      <c r="R19" s="833"/>
      <c r="S19" s="833"/>
      <c r="T19" s="833"/>
      <c r="U19" s="833"/>
      <c r="V19" s="833"/>
      <c r="W19" s="834">
        <v>1</v>
      </c>
      <c r="X19" s="835"/>
      <c r="Y19" s="836"/>
      <c r="Z19" s="837"/>
      <c r="AA19" s="834"/>
      <c r="AB19" s="834"/>
      <c r="AC19" s="831"/>
      <c r="AD19" s="831"/>
      <c r="AG19" s="130"/>
      <c r="AH19" s="130"/>
      <c r="AI19" s="130"/>
      <c r="AJ19" s="130"/>
    </row>
    <row r="20" spans="6:40" hidden="1" x14ac:dyDescent="0.2">
      <c r="F20" s="831"/>
      <c r="G20" s="831"/>
      <c r="H20" s="831">
        <v>23</v>
      </c>
      <c r="I20" s="831">
        <v>1</v>
      </c>
      <c r="J20" s="831"/>
      <c r="K20" s="831"/>
      <c r="L20" s="831"/>
      <c r="M20" s="831"/>
      <c r="N20" s="831"/>
      <c r="O20" s="834">
        <v>1</v>
      </c>
      <c r="P20" s="832" t="s">
        <v>293</v>
      </c>
      <c r="Q20" s="833"/>
      <c r="R20" s="833"/>
      <c r="S20" s="833"/>
      <c r="T20" s="833"/>
      <c r="U20" s="833"/>
      <c r="V20" s="833"/>
      <c r="W20" s="834">
        <v>41</v>
      </c>
      <c r="X20" s="838" t="s">
        <v>653</v>
      </c>
      <c r="Y20" s="839"/>
      <c r="Z20" s="840"/>
      <c r="AA20" s="834">
        <v>6</v>
      </c>
      <c r="AB20" s="834"/>
      <c r="AC20" s="831"/>
      <c r="AD20" s="831"/>
      <c r="AG20" s="130"/>
      <c r="AH20" s="130"/>
      <c r="AI20" s="130"/>
      <c r="AJ20" s="130"/>
    </row>
    <row r="21" spans="6:40" hidden="1" x14ac:dyDescent="0.2">
      <c r="F21" s="831"/>
      <c r="G21" s="831"/>
      <c r="H21" s="831">
        <v>24</v>
      </c>
      <c r="I21" s="831">
        <v>2</v>
      </c>
      <c r="J21" s="831"/>
      <c r="K21" s="831"/>
      <c r="L21" s="831"/>
      <c r="M21" s="831"/>
      <c r="N21" s="831"/>
      <c r="O21" s="834">
        <v>2</v>
      </c>
      <c r="P21" s="832" t="s">
        <v>294</v>
      </c>
      <c r="Q21" s="833"/>
      <c r="R21" s="833"/>
      <c r="S21" s="833"/>
      <c r="T21" s="833"/>
      <c r="U21" s="833"/>
      <c r="V21" s="833"/>
      <c r="W21" s="834">
        <v>42</v>
      </c>
      <c r="X21" s="838" t="s">
        <v>653</v>
      </c>
      <c r="Y21" s="839"/>
      <c r="Z21" s="840"/>
      <c r="AA21" s="834">
        <v>6</v>
      </c>
      <c r="AB21" s="834"/>
      <c r="AC21" s="831"/>
      <c r="AD21" s="831"/>
      <c r="AG21" s="130"/>
      <c r="AH21" s="130"/>
      <c r="AI21" s="130"/>
      <c r="AJ21" s="130"/>
      <c r="AM21" s="2662" t="e">
        <f>IF(#REF!=4,ROUNDDOWN(V13/15,1),"")</f>
        <v>#REF!</v>
      </c>
      <c r="AN21" s="2662"/>
    </row>
    <row r="22" spans="6:40" hidden="1" x14ac:dyDescent="0.2">
      <c r="F22" s="831"/>
      <c r="G22" s="831"/>
      <c r="H22" s="831">
        <v>25</v>
      </c>
      <c r="I22" s="831">
        <v>3</v>
      </c>
      <c r="J22" s="831"/>
      <c r="K22" s="831"/>
      <c r="L22" s="831"/>
      <c r="M22" s="831"/>
      <c r="N22" s="831"/>
      <c r="O22" s="834">
        <v>3</v>
      </c>
      <c r="P22" s="832" t="s">
        <v>295</v>
      </c>
      <c r="Q22" s="833"/>
      <c r="R22" s="833"/>
      <c r="S22" s="833"/>
      <c r="T22" s="833"/>
      <c r="U22" s="833"/>
      <c r="V22" s="833"/>
      <c r="W22" s="834">
        <v>43</v>
      </c>
      <c r="X22" s="838" t="s">
        <v>653</v>
      </c>
      <c r="Y22" s="839"/>
      <c r="Z22" s="840"/>
      <c r="AA22" s="834">
        <v>6</v>
      </c>
      <c r="AB22" s="834"/>
      <c r="AC22" s="831"/>
      <c r="AD22" s="831"/>
      <c r="AG22" s="130"/>
      <c r="AH22" s="130"/>
      <c r="AI22" s="130"/>
      <c r="AJ22" s="130"/>
    </row>
    <row r="23" spans="6:40" hidden="1" x14ac:dyDescent="0.2">
      <c r="F23" s="831"/>
      <c r="G23" s="831"/>
      <c r="H23" s="831"/>
      <c r="I23" s="831">
        <v>4</v>
      </c>
      <c r="J23" s="831"/>
      <c r="K23" s="831"/>
      <c r="L23" s="831"/>
      <c r="M23" s="831"/>
      <c r="N23" s="831"/>
      <c r="O23" s="834">
        <v>4</v>
      </c>
      <c r="P23" s="832" t="s">
        <v>138</v>
      </c>
      <c r="Q23" s="833"/>
      <c r="R23" s="833"/>
      <c r="S23" s="833"/>
      <c r="T23" s="833"/>
      <c r="U23" s="833"/>
      <c r="V23" s="833"/>
      <c r="W23" s="834">
        <v>45</v>
      </c>
      <c r="X23" s="838" t="s">
        <v>654</v>
      </c>
      <c r="Y23" s="839"/>
      <c r="Z23" s="840"/>
      <c r="AA23" s="834">
        <v>10</v>
      </c>
      <c r="AB23" s="841">
        <v>7.5</v>
      </c>
      <c r="AC23" s="831"/>
      <c r="AD23" s="831"/>
      <c r="AG23" s="130"/>
      <c r="AH23" s="130"/>
      <c r="AI23" s="130"/>
      <c r="AJ23" s="130"/>
    </row>
    <row r="24" spans="6:40" hidden="1" x14ac:dyDescent="0.2">
      <c r="F24" s="831"/>
      <c r="G24" s="831"/>
      <c r="H24" s="831"/>
      <c r="I24" s="831">
        <v>5</v>
      </c>
      <c r="J24" s="831"/>
      <c r="K24" s="831"/>
      <c r="L24" s="831"/>
      <c r="M24" s="831"/>
      <c r="N24" s="831"/>
      <c r="O24" s="834">
        <v>5</v>
      </c>
      <c r="P24" s="832" t="s">
        <v>139</v>
      </c>
      <c r="Q24" s="833"/>
      <c r="R24" s="833"/>
      <c r="S24" s="833"/>
      <c r="T24" s="833"/>
      <c r="U24" s="833"/>
      <c r="V24" s="833"/>
      <c r="W24" s="834">
        <v>46</v>
      </c>
      <c r="X24" s="838" t="s">
        <v>654</v>
      </c>
      <c r="Y24" s="839"/>
      <c r="Z24" s="840"/>
      <c r="AA24" s="834">
        <v>10</v>
      </c>
      <c r="AB24" s="841">
        <v>7.5</v>
      </c>
      <c r="AC24" s="831"/>
      <c r="AD24" s="831"/>
      <c r="AG24" s="130"/>
      <c r="AH24" s="130"/>
      <c r="AI24" s="130"/>
      <c r="AJ24" s="130"/>
    </row>
    <row r="25" spans="6:40" hidden="1" x14ac:dyDescent="0.2">
      <c r="F25" s="831"/>
      <c r="G25" s="831"/>
      <c r="H25" s="831"/>
      <c r="I25" s="831">
        <v>6</v>
      </c>
      <c r="J25" s="831"/>
      <c r="K25" s="831"/>
      <c r="L25" s="831"/>
      <c r="M25" s="831"/>
      <c r="N25" s="831"/>
      <c r="O25" s="834">
        <v>6</v>
      </c>
      <c r="P25" s="831"/>
      <c r="Q25" s="831"/>
      <c r="R25" s="831"/>
      <c r="S25" s="831"/>
      <c r="T25" s="831"/>
      <c r="U25" s="831"/>
      <c r="V25" s="831"/>
      <c r="W25" s="842"/>
      <c r="X25" s="843"/>
      <c r="Y25" s="843"/>
      <c r="Z25" s="843"/>
      <c r="AA25" s="842"/>
      <c r="AB25" s="831"/>
      <c r="AC25" s="831"/>
      <c r="AD25" s="831"/>
      <c r="AG25" s="130"/>
      <c r="AH25" s="130"/>
    </row>
    <row r="26" spans="6:40" hidden="1" x14ac:dyDescent="0.2">
      <c r="F26" s="831"/>
      <c r="G26" s="831"/>
      <c r="H26" s="831"/>
      <c r="I26" s="831">
        <v>7</v>
      </c>
      <c r="J26" s="831"/>
      <c r="K26" s="831"/>
      <c r="L26" s="831"/>
      <c r="M26" s="831"/>
      <c r="N26" s="831"/>
      <c r="O26" s="831"/>
      <c r="P26" s="831"/>
      <c r="Q26" s="831"/>
      <c r="R26" s="831"/>
      <c r="S26" s="831"/>
      <c r="T26" s="831"/>
      <c r="U26" s="831"/>
      <c r="V26" s="831"/>
      <c r="W26" s="831"/>
      <c r="X26" s="831"/>
      <c r="Y26" s="831"/>
      <c r="Z26" s="831"/>
      <c r="AA26" s="831"/>
      <c r="AB26" s="831"/>
      <c r="AC26" s="831"/>
      <c r="AD26" s="831"/>
      <c r="AG26" s="130"/>
      <c r="AH26" s="130"/>
    </row>
    <row r="27" spans="6:40" hidden="1" x14ac:dyDescent="0.2">
      <c r="F27" s="831"/>
      <c r="G27" s="831"/>
      <c r="H27" s="831"/>
      <c r="I27" s="831">
        <v>8</v>
      </c>
      <c r="J27" s="831"/>
      <c r="K27" s="831"/>
      <c r="L27" s="831"/>
      <c r="M27" s="831"/>
      <c r="N27" s="831"/>
      <c r="O27" s="831"/>
      <c r="P27" s="831"/>
      <c r="Q27" s="831"/>
      <c r="R27" s="831"/>
      <c r="S27" s="831"/>
      <c r="T27" s="831"/>
      <c r="U27" s="831"/>
      <c r="V27" s="831"/>
      <c r="W27" s="831"/>
      <c r="X27" s="831"/>
      <c r="Y27" s="831"/>
      <c r="Z27" s="831"/>
      <c r="AA27" s="831"/>
      <c r="AB27" s="831"/>
      <c r="AC27" s="831"/>
      <c r="AD27" s="831"/>
      <c r="AG27" s="130"/>
      <c r="AH27" s="130"/>
    </row>
    <row r="28" spans="6:40" hidden="1" x14ac:dyDescent="0.2">
      <c r="F28" s="831"/>
      <c r="G28" s="831"/>
      <c r="H28" s="831"/>
      <c r="I28" s="831">
        <v>9</v>
      </c>
      <c r="J28" s="831"/>
      <c r="K28" s="831"/>
      <c r="L28" s="831"/>
      <c r="M28" s="831"/>
      <c r="N28" s="831"/>
      <c r="O28" s="831"/>
      <c r="P28" s="831"/>
      <c r="Q28" s="831"/>
      <c r="R28" s="831"/>
      <c r="S28" s="831"/>
      <c r="T28" s="831"/>
      <c r="U28" s="831"/>
      <c r="V28" s="831"/>
      <c r="W28" s="831"/>
      <c r="X28" s="831"/>
      <c r="Y28" s="831"/>
      <c r="Z28" s="831"/>
      <c r="AA28" s="831"/>
      <c r="AB28" s="831"/>
      <c r="AC28" s="831"/>
      <c r="AD28" s="831"/>
      <c r="AG28" s="130"/>
      <c r="AH28" s="130"/>
    </row>
    <row r="29" spans="6:40" hidden="1" x14ac:dyDescent="0.2">
      <c r="F29" s="831"/>
      <c r="G29" s="831"/>
      <c r="H29" s="831"/>
      <c r="I29" s="831">
        <v>10</v>
      </c>
      <c r="J29" s="831"/>
      <c r="K29" s="831"/>
      <c r="L29" s="831"/>
      <c r="M29" s="831"/>
      <c r="N29" s="831"/>
      <c r="O29" s="831"/>
      <c r="P29" s="831"/>
      <c r="Q29" s="831"/>
      <c r="R29" s="831"/>
      <c r="S29" s="831"/>
      <c r="T29" s="831"/>
      <c r="U29" s="831"/>
      <c r="V29" s="831"/>
      <c r="W29" s="831"/>
      <c r="X29" s="831"/>
      <c r="Y29" s="831"/>
      <c r="Z29" s="831"/>
      <c r="AA29" s="831"/>
      <c r="AB29" s="831"/>
      <c r="AC29" s="831"/>
      <c r="AD29" s="831"/>
      <c r="AG29" s="130"/>
      <c r="AH29" s="130"/>
    </row>
    <row r="30" spans="6:40" hidden="1" x14ac:dyDescent="0.2">
      <c r="F30" s="831"/>
      <c r="G30" s="831"/>
      <c r="H30" s="831"/>
      <c r="I30" s="831">
        <v>11</v>
      </c>
      <c r="J30" s="831"/>
      <c r="K30" s="831"/>
      <c r="L30" s="831"/>
      <c r="M30" s="831"/>
      <c r="N30" s="831"/>
      <c r="O30" s="831"/>
      <c r="P30" s="831"/>
      <c r="Q30" s="831"/>
      <c r="R30" s="831"/>
      <c r="S30" s="831"/>
      <c r="T30" s="831"/>
      <c r="U30" s="831"/>
      <c r="V30" s="831"/>
      <c r="W30" s="831"/>
      <c r="X30" s="831"/>
      <c r="Y30" s="831"/>
      <c r="Z30" s="831"/>
      <c r="AA30" s="831"/>
      <c r="AB30" s="831"/>
      <c r="AC30" s="831"/>
      <c r="AD30" s="831"/>
      <c r="AG30" s="130"/>
      <c r="AH30" s="130"/>
    </row>
    <row r="31" spans="6:40" hidden="1" x14ac:dyDescent="0.2">
      <c r="F31" s="831"/>
      <c r="G31" s="831"/>
      <c r="H31" s="831"/>
      <c r="I31" s="831">
        <v>12</v>
      </c>
      <c r="J31" s="831"/>
      <c r="K31" s="831"/>
      <c r="L31" s="831"/>
      <c r="M31" s="831"/>
      <c r="N31" s="831"/>
      <c r="O31" s="831"/>
      <c r="AC31" s="831"/>
      <c r="AD31" s="831"/>
      <c r="AG31" s="130"/>
      <c r="AH31" s="130"/>
    </row>
    <row r="32" spans="6:40" hidden="1" x14ac:dyDescent="0.2"/>
    <row r="33" hidden="1" x14ac:dyDescent="0.2"/>
  </sheetData>
  <sheetProtection password="CC43" sheet="1" objects="1" scenarios="1"/>
  <mergeCells count="59">
    <mergeCell ref="AM21:AN21"/>
    <mergeCell ref="P14:U14"/>
    <mergeCell ref="V14:AB14"/>
    <mergeCell ref="AC14:AJ14"/>
    <mergeCell ref="AK14:AN14"/>
    <mergeCell ref="AO14:AR14"/>
    <mergeCell ref="AH17:AK17"/>
    <mergeCell ref="AO12:AR12"/>
    <mergeCell ref="P13:U13"/>
    <mergeCell ref="V13:AB13"/>
    <mergeCell ref="AC13:AJ13"/>
    <mergeCell ref="AK13:AN13"/>
    <mergeCell ref="AO13:AR13"/>
    <mergeCell ref="AA10:AB10"/>
    <mergeCell ref="AD10:AE10"/>
    <mergeCell ref="AG10:AH10"/>
    <mergeCell ref="AJ10:AK10"/>
    <mergeCell ref="AM10:AN10"/>
    <mergeCell ref="AQ10:AR10"/>
    <mergeCell ref="AM9:AO9"/>
    <mergeCell ref="AQ9:AS9"/>
    <mergeCell ref="B10:E10"/>
    <mergeCell ref="F10:G10"/>
    <mergeCell ref="I10:J10"/>
    <mergeCell ref="L10:M10"/>
    <mergeCell ref="O10:P10"/>
    <mergeCell ref="R10:S10"/>
    <mergeCell ref="U10:V10"/>
    <mergeCell ref="X10:Y10"/>
    <mergeCell ref="U9:W9"/>
    <mergeCell ref="X9:Z9"/>
    <mergeCell ref="AA9:AC9"/>
    <mergeCell ref="AD9:AF9"/>
    <mergeCell ref="AG9:AI9"/>
    <mergeCell ref="AJ9:AL9"/>
    <mergeCell ref="C7:K7"/>
    <mergeCell ref="L7:P7"/>
    <mergeCell ref="Q7:U7"/>
    <mergeCell ref="Y8:AS8"/>
    <mergeCell ref="B9:E9"/>
    <mergeCell ref="F9:H9"/>
    <mergeCell ref="I9:K9"/>
    <mergeCell ref="L9:N9"/>
    <mergeCell ref="O9:Q9"/>
    <mergeCell ref="R9:T9"/>
    <mergeCell ref="C6:K6"/>
    <mergeCell ref="L6:N6"/>
    <mergeCell ref="O6:AA6"/>
    <mergeCell ref="C1:E1"/>
    <mergeCell ref="C4:D4"/>
    <mergeCell ref="E4:F4"/>
    <mergeCell ref="G4:H4"/>
    <mergeCell ref="I4:J4"/>
    <mergeCell ref="K4:L4"/>
    <mergeCell ref="M4:N4"/>
    <mergeCell ref="O4:P4"/>
    <mergeCell ref="Q4:R4"/>
    <mergeCell ref="S4:T4"/>
    <mergeCell ref="U4:V4"/>
  </mergeCells>
  <phoneticPr fontId="5"/>
  <pageMargins left="0.7" right="0.7" top="0.75" bottom="0.75" header="0.3" footer="0.3"/>
  <pageSetup paperSize="9" scale="48" orientation="portrait" r:id="rId1"/>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2:AO157"/>
  <sheetViews>
    <sheetView showGridLines="0" view="pageBreakPreview" zoomScale="75" zoomScaleNormal="80" zoomScaleSheetLayoutView="75" workbookViewId="0">
      <selection activeCell="H5" sqref="H5:Y5"/>
    </sheetView>
  </sheetViews>
  <sheetFormatPr defaultColWidth="4" defaultRowHeight="13.2" x14ac:dyDescent="0.2"/>
  <cols>
    <col min="1" max="1" width="2.88671875" style="267" customWidth="1"/>
    <col min="2" max="2" width="5.21875" style="267" customWidth="1"/>
    <col min="3" max="3" width="1.44140625" style="267" customWidth="1"/>
    <col min="4" max="8" width="4" style="267" customWidth="1"/>
    <col min="9" max="9" width="5.6640625" style="267" customWidth="1"/>
    <col min="10" max="10" width="7.33203125" style="267" customWidth="1"/>
    <col min="11" max="11" width="6" style="267" customWidth="1"/>
    <col min="12" max="12" width="4" style="267" customWidth="1"/>
    <col min="13" max="18" width="5.109375" style="267" customWidth="1"/>
    <col min="19" max="19" width="4" style="267" customWidth="1"/>
    <col min="20" max="20" width="7.33203125" style="267" customWidth="1"/>
    <col min="21" max="21" width="6.77734375" style="267" customWidth="1"/>
    <col min="22" max="25" width="4.6640625" style="267" customWidth="1"/>
    <col min="26" max="26" width="2" style="267" customWidth="1"/>
    <col min="27" max="27" width="4" style="269" customWidth="1"/>
    <col min="28" max="36" width="4" style="270" customWidth="1"/>
    <col min="37" max="41" width="4" style="334"/>
    <col min="42" max="16384" width="4" style="267"/>
  </cols>
  <sheetData>
    <row r="2" spans="2:37" ht="14.4" x14ac:dyDescent="0.2">
      <c r="B2" s="370" t="s">
        <v>217</v>
      </c>
      <c r="W2" s="370" t="s">
        <v>218</v>
      </c>
    </row>
    <row r="3" spans="2:37" ht="19.2" x14ac:dyDescent="0.2">
      <c r="B3" s="2758" t="s">
        <v>219</v>
      </c>
      <c r="C3" s="2758"/>
      <c r="D3" s="2758"/>
      <c r="E3" s="2758"/>
      <c r="F3" s="2758"/>
      <c r="G3" s="2758"/>
      <c r="H3" s="2758"/>
      <c r="I3" s="2758"/>
      <c r="J3" s="2758"/>
      <c r="K3" s="2758"/>
      <c r="L3" s="2758"/>
      <c r="M3" s="2758"/>
      <c r="N3" s="2758"/>
      <c r="O3" s="2758"/>
      <c r="P3" s="2758"/>
      <c r="Q3" s="2758"/>
      <c r="R3" s="2758"/>
      <c r="S3" s="2758"/>
      <c r="T3" s="2758"/>
      <c r="U3" s="2758"/>
      <c r="V3" s="2758"/>
      <c r="W3" s="2758"/>
      <c r="X3" s="2758"/>
      <c r="Y3" s="2758"/>
    </row>
    <row r="4" spans="2:37" x14ac:dyDescent="0.2">
      <c r="U4" s="268" t="s">
        <v>143</v>
      </c>
      <c r="AD4" s="913"/>
      <c r="AE4" s="913"/>
      <c r="AF4" s="913"/>
      <c r="AG4" s="913"/>
      <c r="AH4" s="913"/>
      <c r="AI4" s="913"/>
      <c r="AJ4" s="913"/>
      <c r="AK4" s="914"/>
    </row>
    <row r="5" spans="2:37" ht="23.25" customHeight="1" x14ac:dyDescent="0.2">
      <c r="B5" s="2759" t="s">
        <v>220</v>
      </c>
      <c r="C5" s="2760"/>
      <c r="D5" s="2760"/>
      <c r="E5" s="2760"/>
      <c r="F5" s="2760"/>
      <c r="G5" s="2761"/>
      <c r="H5" s="2762"/>
      <c r="I5" s="2763"/>
      <c r="J5" s="2763"/>
      <c r="K5" s="2763"/>
      <c r="L5" s="2763"/>
      <c r="M5" s="2763"/>
      <c r="N5" s="2763"/>
      <c r="O5" s="2763"/>
      <c r="P5" s="2763"/>
      <c r="Q5" s="2763"/>
      <c r="R5" s="2763"/>
      <c r="S5" s="2763"/>
      <c r="T5" s="2763"/>
      <c r="U5" s="2763"/>
      <c r="V5" s="2763"/>
      <c r="W5" s="2763"/>
      <c r="X5" s="2763"/>
      <c r="Y5" s="2764"/>
      <c r="AD5" s="913"/>
      <c r="AE5" s="913"/>
      <c r="AF5" s="913"/>
      <c r="AG5" s="913"/>
      <c r="AH5" s="913"/>
      <c r="AI5" s="913"/>
      <c r="AJ5" s="913"/>
      <c r="AK5" s="914"/>
    </row>
    <row r="6" spans="2:37" ht="3.75" customHeight="1" x14ac:dyDescent="0.2">
      <c r="B6" s="271"/>
      <c r="C6" s="271"/>
      <c r="D6" s="271"/>
      <c r="E6" s="271"/>
      <c r="F6" s="271"/>
      <c r="G6" s="271"/>
      <c r="H6" s="271"/>
      <c r="I6" s="271"/>
      <c r="J6" s="271"/>
      <c r="K6" s="271"/>
      <c r="L6" s="271"/>
      <c r="M6" s="271"/>
      <c r="N6" s="271"/>
      <c r="O6" s="271"/>
      <c r="P6" s="271"/>
      <c r="Q6" s="271"/>
      <c r="R6" s="271"/>
      <c r="S6" s="271"/>
      <c r="T6" s="271"/>
      <c r="U6" s="271"/>
      <c r="V6" s="272"/>
      <c r="W6" s="272"/>
      <c r="X6" s="272"/>
      <c r="Y6" s="272"/>
      <c r="AD6" s="913"/>
      <c r="AE6" s="913"/>
      <c r="AF6" s="913"/>
      <c r="AG6" s="913"/>
      <c r="AH6" s="913"/>
      <c r="AI6" s="913"/>
      <c r="AJ6" s="913"/>
      <c r="AK6" s="914"/>
    </row>
    <row r="7" spans="2:37" ht="27.75" customHeight="1" x14ac:dyDescent="0.2">
      <c r="B7" s="2765" t="s">
        <v>221</v>
      </c>
      <c r="C7" s="273"/>
      <c r="D7" s="274" t="s">
        <v>504</v>
      </c>
      <c r="E7" s="275"/>
      <c r="F7" s="2768" t="s">
        <v>558</v>
      </c>
      <c r="G7" s="2769"/>
      <c r="H7" s="2769"/>
      <c r="I7" s="2769"/>
      <c r="J7" s="2769"/>
      <c r="K7" s="2769"/>
      <c r="L7" s="2769"/>
      <c r="M7" s="2769"/>
      <c r="N7" s="2769"/>
      <c r="O7" s="2769"/>
      <c r="P7" s="2769"/>
      <c r="Q7" s="2769"/>
      <c r="R7" s="2769"/>
      <c r="S7" s="2769"/>
      <c r="T7" s="2769"/>
      <c r="U7" s="2770"/>
      <c r="V7" s="276"/>
      <c r="W7" s="277"/>
      <c r="X7" s="277"/>
      <c r="Y7" s="278"/>
      <c r="Z7" s="273"/>
      <c r="AA7" s="279"/>
      <c r="AB7" s="280"/>
      <c r="AD7" s="913"/>
      <c r="AE7" s="913"/>
      <c r="AF7" s="913"/>
      <c r="AG7" s="913"/>
      <c r="AH7" s="913"/>
      <c r="AI7" s="913"/>
      <c r="AJ7" s="913"/>
      <c r="AK7" s="914"/>
    </row>
    <row r="8" spans="2:37" ht="6.75" customHeight="1" x14ac:dyDescent="0.2">
      <c r="B8" s="2766"/>
      <c r="C8" s="281"/>
      <c r="D8" s="282"/>
      <c r="E8" s="283"/>
      <c r="F8" s="283"/>
      <c r="G8" s="283"/>
      <c r="H8" s="283"/>
      <c r="I8" s="283"/>
      <c r="J8" s="283"/>
      <c r="K8" s="283"/>
      <c r="L8" s="283"/>
      <c r="M8" s="283"/>
      <c r="N8" s="283"/>
      <c r="O8" s="283"/>
      <c r="P8" s="283"/>
      <c r="Q8" s="283"/>
      <c r="R8" s="283"/>
      <c r="S8" s="283"/>
      <c r="T8" s="283"/>
      <c r="U8" s="284"/>
      <c r="V8" s="285"/>
      <c r="W8" s="286"/>
      <c r="X8" s="286"/>
      <c r="Y8" s="287"/>
      <c r="Z8" s="273"/>
      <c r="AA8" s="279"/>
      <c r="AB8" s="280"/>
      <c r="AD8" s="913"/>
      <c r="AE8" s="913">
        <v>2</v>
      </c>
      <c r="AF8" s="913"/>
      <c r="AG8" s="913"/>
      <c r="AH8" s="913"/>
      <c r="AI8" s="913"/>
      <c r="AJ8" s="913"/>
      <c r="AK8" s="914"/>
    </row>
    <row r="9" spans="2:37" ht="31.5" customHeight="1" x14ac:dyDescent="0.2">
      <c r="B9" s="2766"/>
      <c r="C9" s="288"/>
      <c r="D9" s="289" t="s">
        <v>505</v>
      </c>
      <c r="E9" s="290"/>
      <c r="F9" s="2771" t="s">
        <v>506</v>
      </c>
      <c r="G9" s="2741"/>
      <c r="H9" s="2741"/>
      <c r="I9" s="2741"/>
      <c r="J9" s="2741"/>
      <c r="K9" s="2741"/>
      <c r="L9" s="2741"/>
      <c r="M9" s="2741"/>
      <c r="N9" s="2741"/>
      <c r="O9" s="2741"/>
      <c r="P9" s="2741"/>
      <c r="Q9" s="2741"/>
      <c r="R9" s="2741"/>
      <c r="S9" s="2741"/>
      <c r="T9" s="2741"/>
      <c r="U9" s="2742"/>
      <c r="V9" s="285"/>
      <c r="W9" s="286"/>
      <c r="X9" s="286"/>
      <c r="Y9" s="287"/>
      <c r="Z9" s="273"/>
      <c r="AA9" s="279"/>
      <c r="AB9" s="280"/>
      <c r="AD9" s="913"/>
      <c r="AE9" s="913">
        <v>2</v>
      </c>
      <c r="AF9" s="915" t="str">
        <f>IF(AND(AE9=1,AE11=1,AE14=1,AE16=1,AE18=1,AE20=1),"1","2")</f>
        <v>2</v>
      </c>
      <c r="AG9" s="913"/>
      <c r="AH9" s="913"/>
      <c r="AI9" s="913"/>
      <c r="AJ9" s="913"/>
      <c r="AK9" s="914"/>
    </row>
    <row r="10" spans="2:37" ht="6.75" customHeight="1" x14ac:dyDescent="0.2">
      <c r="B10" s="2766"/>
      <c r="C10" s="273"/>
      <c r="D10" s="291"/>
      <c r="E10" s="273"/>
      <c r="F10" s="273"/>
      <c r="G10" s="273"/>
      <c r="H10" s="273"/>
      <c r="I10" s="273"/>
      <c r="J10" s="273"/>
      <c r="K10" s="273"/>
      <c r="L10" s="273"/>
      <c r="M10" s="273"/>
      <c r="N10" s="273"/>
      <c r="O10" s="273"/>
      <c r="P10" s="273"/>
      <c r="Q10" s="273"/>
      <c r="R10" s="273"/>
      <c r="S10" s="273"/>
      <c r="T10" s="273"/>
      <c r="U10" s="273"/>
      <c r="V10" s="285"/>
      <c r="W10" s="286"/>
      <c r="X10" s="286"/>
      <c r="Y10" s="287"/>
      <c r="Z10" s="273"/>
      <c r="AA10" s="279"/>
      <c r="AB10" s="280"/>
      <c r="AD10" s="913"/>
      <c r="AE10" s="913"/>
      <c r="AF10" s="913"/>
      <c r="AG10" s="913"/>
      <c r="AH10" s="913"/>
      <c r="AI10" s="913"/>
      <c r="AJ10" s="913"/>
      <c r="AK10" s="914"/>
    </row>
    <row r="11" spans="2:37" x14ac:dyDescent="0.2">
      <c r="B11" s="2766"/>
      <c r="C11" s="273"/>
      <c r="D11" s="291" t="s">
        <v>507</v>
      </c>
      <c r="E11" s="273"/>
      <c r="F11" s="273" t="s">
        <v>508</v>
      </c>
      <c r="G11" s="273"/>
      <c r="H11" s="273"/>
      <c r="I11" s="273"/>
      <c r="J11" s="273"/>
      <c r="K11" s="273"/>
      <c r="L11" s="273"/>
      <c r="M11" s="273"/>
      <c r="N11" s="273"/>
      <c r="O11" s="273"/>
      <c r="P11" s="273"/>
      <c r="Q11" s="273"/>
      <c r="R11" s="273"/>
      <c r="S11" s="273"/>
      <c r="T11" s="273"/>
      <c r="U11" s="273"/>
      <c r="V11" s="276"/>
      <c r="W11" s="277"/>
      <c r="X11" s="277"/>
      <c r="Y11" s="278"/>
      <c r="Z11" s="273"/>
      <c r="AA11" s="279"/>
      <c r="AB11" s="280"/>
      <c r="AD11" s="913"/>
      <c r="AE11" s="913">
        <v>2</v>
      </c>
      <c r="AF11" s="913"/>
      <c r="AG11" s="913"/>
      <c r="AH11" s="913"/>
      <c r="AI11" s="913"/>
      <c r="AJ11" s="913"/>
      <c r="AK11" s="914"/>
    </row>
    <row r="12" spans="2:37" ht="6" customHeight="1" x14ac:dyDescent="0.2">
      <c r="B12" s="2766"/>
      <c r="C12" s="292"/>
      <c r="D12" s="293"/>
      <c r="E12" s="292"/>
      <c r="F12" s="292"/>
      <c r="G12" s="292"/>
      <c r="H12" s="292"/>
      <c r="I12" s="292"/>
      <c r="J12" s="292"/>
      <c r="K12" s="292"/>
      <c r="L12" s="292"/>
      <c r="M12" s="292"/>
      <c r="N12" s="292"/>
      <c r="O12" s="292"/>
      <c r="P12" s="292"/>
      <c r="Q12" s="292"/>
      <c r="R12" s="292"/>
      <c r="S12" s="292"/>
      <c r="T12" s="292"/>
      <c r="U12" s="294"/>
      <c r="V12" s="295"/>
      <c r="W12" s="296"/>
      <c r="X12" s="296"/>
      <c r="Y12" s="297"/>
      <c r="Z12" s="273"/>
      <c r="AA12" s="279"/>
      <c r="AB12" s="280"/>
      <c r="AD12" s="913"/>
      <c r="AE12" s="913"/>
      <c r="AF12" s="913"/>
      <c r="AG12" s="913"/>
      <c r="AH12" s="913"/>
      <c r="AI12" s="913"/>
      <c r="AJ12" s="913"/>
      <c r="AK12" s="914"/>
    </row>
    <row r="13" spans="2:37" ht="15" customHeight="1" x14ac:dyDescent="0.2">
      <c r="B13" s="2766"/>
      <c r="C13" s="298"/>
      <c r="D13" s="299" t="s">
        <v>509</v>
      </c>
      <c r="E13" s="300"/>
      <c r="F13" s="2700" t="s">
        <v>510</v>
      </c>
      <c r="G13" s="2772"/>
      <c r="H13" s="2772"/>
      <c r="I13" s="2772"/>
      <c r="J13" s="2772"/>
      <c r="K13" s="2772"/>
      <c r="L13" s="2772"/>
      <c r="M13" s="2772"/>
      <c r="N13" s="2772"/>
      <c r="O13" s="2772"/>
      <c r="P13" s="2772"/>
      <c r="Q13" s="2772"/>
      <c r="R13" s="2772"/>
      <c r="S13" s="2772"/>
      <c r="T13" s="2772"/>
      <c r="U13" s="2773"/>
      <c r="V13" s="301"/>
      <c r="W13" s="302"/>
      <c r="X13" s="302"/>
      <c r="Y13" s="303"/>
      <c r="Z13" s="273"/>
      <c r="AA13" s="279"/>
      <c r="AB13" s="280"/>
      <c r="AD13" s="913"/>
      <c r="AE13" s="913"/>
      <c r="AF13" s="913"/>
      <c r="AG13" s="913"/>
      <c r="AH13" s="913"/>
      <c r="AI13" s="913"/>
      <c r="AJ13" s="913"/>
      <c r="AK13" s="914"/>
    </row>
    <row r="14" spans="2:37" ht="12" customHeight="1" x14ac:dyDescent="0.2">
      <c r="B14" s="2766"/>
      <c r="C14" s="292"/>
      <c r="D14" s="304"/>
      <c r="E14" s="305"/>
      <c r="F14" s="305"/>
      <c r="G14" s="305"/>
      <c r="H14" s="305"/>
      <c r="I14" s="305"/>
      <c r="J14" s="305"/>
      <c r="K14" s="305"/>
      <c r="L14" s="305"/>
      <c r="M14" s="305"/>
      <c r="N14" s="305"/>
      <c r="O14" s="305"/>
      <c r="P14" s="305"/>
      <c r="Q14" s="305"/>
      <c r="R14" s="305"/>
      <c r="S14" s="305"/>
      <c r="T14" s="305"/>
      <c r="U14" s="306"/>
      <c r="V14" s="301"/>
      <c r="W14" s="302"/>
      <c r="X14" s="302"/>
      <c r="Y14" s="303"/>
      <c r="Z14" s="273"/>
      <c r="AA14" s="279"/>
      <c r="AB14" s="280"/>
      <c r="AD14" s="913"/>
      <c r="AE14" s="913">
        <v>2</v>
      </c>
      <c r="AF14" s="915" t="str">
        <f>IF(AND(AE8=1,AE11=1,AE14=1,AE16=1,AE18=1,AE20=1),"1","2")</f>
        <v>2</v>
      </c>
      <c r="AG14" s="913"/>
      <c r="AH14" s="913"/>
      <c r="AI14" s="913"/>
      <c r="AJ14" s="913"/>
      <c r="AK14" s="914"/>
    </row>
    <row r="15" spans="2:37" ht="7.5" customHeight="1" x14ac:dyDescent="0.2">
      <c r="B15" s="2766"/>
      <c r="C15" s="307"/>
      <c r="D15" s="308"/>
      <c r="E15" s="307"/>
      <c r="F15" s="307"/>
      <c r="G15" s="307"/>
      <c r="H15" s="307"/>
      <c r="I15" s="307"/>
      <c r="J15" s="307"/>
      <c r="K15" s="307"/>
      <c r="L15" s="307"/>
      <c r="M15" s="307"/>
      <c r="N15" s="307"/>
      <c r="O15" s="307"/>
      <c r="P15" s="307"/>
      <c r="Q15" s="307"/>
      <c r="R15" s="307"/>
      <c r="S15" s="307"/>
      <c r="T15" s="307"/>
      <c r="U15" s="307"/>
      <c r="V15" s="295"/>
      <c r="W15" s="296"/>
      <c r="X15" s="296"/>
      <c r="Y15" s="297"/>
      <c r="Z15" s="273"/>
      <c r="AA15" s="279"/>
      <c r="AB15" s="280"/>
      <c r="AD15" s="913"/>
      <c r="AE15" s="913"/>
      <c r="AF15" s="913"/>
      <c r="AG15" s="913"/>
      <c r="AH15" s="913"/>
      <c r="AI15" s="913"/>
      <c r="AJ15" s="913"/>
      <c r="AK15" s="914"/>
    </row>
    <row r="16" spans="2:37" ht="21.75" customHeight="1" x14ac:dyDescent="0.2">
      <c r="B16" s="2766"/>
      <c r="C16" s="292"/>
      <c r="D16" s="293" t="s">
        <v>511</v>
      </c>
      <c r="E16" s="292"/>
      <c r="F16" s="292" t="s">
        <v>512</v>
      </c>
      <c r="G16" s="292"/>
      <c r="H16" s="292"/>
      <c r="I16" s="292"/>
      <c r="J16" s="292"/>
      <c r="K16" s="292"/>
      <c r="L16" s="292"/>
      <c r="M16" s="292"/>
      <c r="N16" s="292"/>
      <c r="O16" s="292"/>
      <c r="P16" s="292"/>
      <c r="Q16" s="292"/>
      <c r="R16" s="292"/>
      <c r="S16" s="292"/>
      <c r="T16" s="292"/>
      <c r="U16" s="294"/>
      <c r="V16" s="301"/>
      <c r="W16" s="302"/>
      <c r="X16" s="302"/>
      <c r="Y16" s="303"/>
      <c r="Z16" s="273"/>
      <c r="AA16" s="279"/>
      <c r="AB16" s="280"/>
      <c r="AD16" s="913"/>
      <c r="AE16" s="913">
        <v>2</v>
      </c>
      <c r="AF16" s="913"/>
      <c r="AG16" s="913"/>
      <c r="AH16" s="913"/>
      <c r="AI16" s="913"/>
      <c r="AJ16" s="913"/>
      <c r="AK16" s="914"/>
    </row>
    <row r="17" spans="2:37" ht="6" customHeight="1" x14ac:dyDescent="0.2">
      <c r="B17" s="2766"/>
      <c r="C17" s="307"/>
      <c r="D17" s="308"/>
      <c r="E17" s="307"/>
      <c r="F17" s="307"/>
      <c r="G17" s="307"/>
      <c r="H17" s="307"/>
      <c r="I17" s="307"/>
      <c r="J17" s="307"/>
      <c r="K17" s="307"/>
      <c r="L17" s="307"/>
      <c r="M17" s="307"/>
      <c r="N17" s="307"/>
      <c r="O17" s="307"/>
      <c r="P17" s="307"/>
      <c r="Q17" s="307"/>
      <c r="R17" s="307"/>
      <c r="S17" s="307"/>
      <c r="T17" s="307"/>
      <c r="U17" s="307"/>
      <c r="V17" s="295"/>
      <c r="W17" s="296"/>
      <c r="X17" s="296"/>
      <c r="Y17" s="297"/>
      <c r="Z17" s="273"/>
      <c r="AA17" s="279"/>
      <c r="AB17" s="280"/>
      <c r="AD17" s="913"/>
      <c r="AE17" s="913"/>
      <c r="AF17" s="913"/>
      <c r="AG17" s="913"/>
      <c r="AH17" s="913"/>
      <c r="AI17" s="913"/>
      <c r="AJ17" s="913"/>
      <c r="AK17" s="914"/>
    </row>
    <row r="18" spans="2:37" ht="21.75" customHeight="1" x14ac:dyDescent="0.2">
      <c r="B18" s="2766"/>
      <c r="C18" s="292"/>
      <c r="D18" s="293" t="s">
        <v>513</v>
      </c>
      <c r="E18" s="292"/>
      <c r="F18" s="292" t="s">
        <v>253</v>
      </c>
      <c r="G18" s="292"/>
      <c r="H18" s="292"/>
      <c r="I18" s="292"/>
      <c r="J18" s="292"/>
      <c r="K18" s="292"/>
      <c r="L18" s="292"/>
      <c r="M18" s="292"/>
      <c r="N18" s="292"/>
      <c r="O18" s="292"/>
      <c r="P18" s="292"/>
      <c r="Q18" s="292"/>
      <c r="R18" s="292"/>
      <c r="S18" s="292"/>
      <c r="T18" s="292"/>
      <c r="U18" s="294"/>
      <c r="V18" s="301"/>
      <c r="W18" s="302"/>
      <c r="X18" s="302"/>
      <c r="Y18" s="303"/>
      <c r="Z18" s="273"/>
      <c r="AA18" s="279"/>
      <c r="AB18" s="280"/>
      <c r="AD18" s="913"/>
      <c r="AE18" s="913">
        <v>2</v>
      </c>
      <c r="AF18" s="913"/>
      <c r="AG18" s="913"/>
      <c r="AH18" s="913"/>
      <c r="AI18" s="913"/>
      <c r="AJ18" s="913"/>
      <c r="AK18" s="914"/>
    </row>
    <row r="19" spans="2:37" ht="8.25" customHeight="1" x14ac:dyDescent="0.2">
      <c r="B19" s="2766"/>
      <c r="C19" s="307"/>
      <c r="D19" s="308"/>
      <c r="E19" s="307"/>
      <c r="F19" s="307"/>
      <c r="G19" s="307"/>
      <c r="H19" s="307"/>
      <c r="I19" s="307"/>
      <c r="J19" s="307"/>
      <c r="K19" s="307"/>
      <c r="L19" s="307"/>
      <c r="M19" s="307"/>
      <c r="N19" s="307"/>
      <c r="O19" s="307"/>
      <c r="P19" s="307"/>
      <c r="Q19" s="307"/>
      <c r="R19" s="307"/>
      <c r="S19" s="307"/>
      <c r="T19" s="307"/>
      <c r="U19" s="307"/>
      <c r="V19" s="295"/>
      <c r="W19" s="296"/>
      <c r="X19" s="296"/>
      <c r="Y19" s="297"/>
      <c r="Z19" s="273"/>
      <c r="AA19" s="279"/>
      <c r="AB19" s="280"/>
      <c r="AD19" s="913"/>
      <c r="AE19" s="913"/>
      <c r="AF19" s="913"/>
      <c r="AG19" s="913"/>
      <c r="AH19" s="913"/>
      <c r="AI19" s="913"/>
      <c r="AJ19" s="913"/>
      <c r="AK19" s="914"/>
    </row>
    <row r="20" spans="2:37" x14ac:dyDescent="0.2">
      <c r="B20" s="2766"/>
      <c r="C20" s="307"/>
      <c r="D20" s="308" t="s">
        <v>514</v>
      </c>
      <c r="E20" s="307"/>
      <c r="F20" s="307" t="s">
        <v>515</v>
      </c>
      <c r="G20" s="307"/>
      <c r="H20" s="307"/>
      <c r="I20" s="307"/>
      <c r="J20" s="307"/>
      <c r="K20" s="307"/>
      <c r="L20" s="307"/>
      <c r="M20" s="307"/>
      <c r="N20" s="307"/>
      <c r="O20" s="307"/>
      <c r="P20" s="307"/>
      <c r="Q20" s="307"/>
      <c r="R20" s="307"/>
      <c r="S20" s="307"/>
      <c r="T20" s="307"/>
      <c r="U20" s="307"/>
      <c r="V20" s="301"/>
      <c r="W20" s="302"/>
      <c r="X20" s="302"/>
      <c r="Y20" s="303"/>
      <c r="Z20" s="273"/>
      <c r="AA20" s="279"/>
      <c r="AB20" s="280"/>
      <c r="AD20" s="913"/>
      <c r="AE20" s="913">
        <v>2</v>
      </c>
      <c r="AF20" s="913"/>
      <c r="AG20" s="913"/>
      <c r="AH20" s="913"/>
      <c r="AI20" s="913"/>
      <c r="AJ20" s="913"/>
      <c r="AK20" s="914"/>
    </row>
    <row r="21" spans="2:37" ht="17.25" customHeight="1" x14ac:dyDescent="0.2">
      <c r="B21" s="2767"/>
      <c r="C21" s="292"/>
      <c r="D21" s="292" t="s">
        <v>251</v>
      </c>
      <c r="E21" s="292"/>
      <c r="F21" s="292" t="s">
        <v>516</v>
      </c>
      <c r="G21" s="292"/>
      <c r="H21" s="292"/>
      <c r="I21" s="292"/>
      <c r="J21" s="292"/>
      <c r="K21" s="292"/>
      <c r="L21" s="292"/>
      <c r="M21" s="292"/>
      <c r="N21" s="292"/>
      <c r="O21" s="292"/>
      <c r="P21" s="292"/>
      <c r="Q21" s="292"/>
      <c r="R21" s="292"/>
      <c r="S21" s="292"/>
      <c r="T21" s="292"/>
      <c r="U21" s="294"/>
      <c r="V21" s="301"/>
      <c r="W21" s="302"/>
      <c r="X21" s="302"/>
      <c r="Y21" s="303"/>
      <c r="Z21" s="273"/>
      <c r="AA21" s="279"/>
      <c r="AB21" s="280"/>
      <c r="AD21" s="913"/>
      <c r="AE21" s="913"/>
      <c r="AF21" s="913"/>
      <c r="AG21" s="913"/>
      <c r="AH21" s="913"/>
      <c r="AI21" s="913"/>
      <c r="AJ21" s="913"/>
      <c r="AK21" s="914"/>
    </row>
    <row r="22" spans="2:37" ht="7.5" customHeight="1" x14ac:dyDescent="0.2">
      <c r="B22" s="309"/>
      <c r="C22" s="307"/>
      <c r="D22" s="307"/>
      <c r="E22" s="307"/>
      <c r="F22" s="307"/>
      <c r="G22" s="307"/>
      <c r="H22" s="307"/>
      <c r="I22" s="307"/>
      <c r="J22" s="307"/>
      <c r="K22" s="307"/>
      <c r="L22" s="307"/>
      <c r="M22" s="307"/>
      <c r="N22" s="307"/>
      <c r="O22" s="307"/>
      <c r="P22" s="307"/>
      <c r="Q22" s="307"/>
      <c r="R22" s="307"/>
      <c r="S22" s="307"/>
      <c r="T22" s="307"/>
      <c r="U22" s="310"/>
      <c r="V22" s="311"/>
      <c r="W22" s="311"/>
      <c r="X22" s="311"/>
      <c r="Y22" s="312"/>
      <c r="Z22" s="273"/>
      <c r="AA22" s="279"/>
      <c r="AB22" s="280"/>
      <c r="AD22" s="913"/>
      <c r="AE22" s="913"/>
      <c r="AF22" s="913"/>
      <c r="AG22" s="913"/>
      <c r="AH22" s="913"/>
      <c r="AI22" s="913"/>
      <c r="AJ22" s="913"/>
      <c r="AK22" s="914"/>
    </row>
    <row r="23" spans="2:37" x14ac:dyDescent="0.2">
      <c r="B23" s="2711" t="s">
        <v>224</v>
      </c>
      <c r="C23" s="298"/>
      <c r="D23" s="298" t="s">
        <v>517</v>
      </c>
      <c r="E23" s="298"/>
      <c r="F23" s="298"/>
      <c r="G23" s="298"/>
      <c r="H23" s="298"/>
      <c r="I23" s="298"/>
      <c r="J23" s="298"/>
      <c r="K23" s="298"/>
      <c r="L23" s="298"/>
      <c r="M23" s="298"/>
      <c r="N23" s="298"/>
      <c r="O23" s="298"/>
      <c r="P23" s="298"/>
      <c r="Q23" s="298"/>
      <c r="R23" s="298"/>
      <c r="S23" s="298"/>
      <c r="T23" s="298"/>
      <c r="U23" s="313"/>
      <c r="V23" s="314"/>
      <c r="W23" s="315"/>
      <c r="X23" s="315"/>
      <c r="Y23" s="316"/>
      <c r="Z23" s="273"/>
      <c r="AA23" s="279"/>
      <c r="AB23" s="280"/>
      <c r="AD23" s="913"/>
      <c r="AE23" s="913"/>
      <c r="AF23" s="913"/>
      <c r="AG23" s="913"/>
      <c r="AH23" s="913"/>
      <c r="AI23" s="913"/>
      <c r="AJ23" s="913"/>
      <c r="AK23" s="914"/>
    </row>
    <row r="24" spans="2:37" ht="15.75" customHeight="1" x14ac:dyDescent="0.2">
      <c r="B24" s="2697"/>
      <c r="C24" s="307"/>
      <c r="D24" s="307"/>
      <c r="E24" s="2751" t="s">
        <v>518</v>
      </c>
      <c r="F24" s="2687"/>
      <c r="G24" s="2687"/>
      <c r="H24" s="2687"/>
      <c r="I24" s="2687"/>
      <c r="J24" s="2687"/>
      <c r="K24" s="2687"/>
      <c r="L24" s="2687"/>
      <c r="M24" s="2687"/>
      <c r="N24" s="2687"/>
      <c r="O24" s="2687"/>
      <c r="P24" s="2687"/>
      <c r="Q24" s="2687"/>
      <c r="R24" s="2687"/>
      <c r="S24" s="2687"/>
      <c r="T24" s="2687"/>
      <c r="U24" s="2702"/>
      <c r="V24" s="318"/>
      <c r="W24" s="311"/>
      <c r="X24" s="311"/>
      <c r="Y24" s="312"/>
      <c r="Z24" s="273"/>
      <c r="AA24" s="279"/>
      <c r="AB24" s="280"/>
      <c r="AD24" s="913"/>
      <c r="AE24" s="913"/>
      <c r="AF24" s="913"/>
      <c r="AG24" s="913"/>
      <c r="AH24" s="913"/>
      <c r="AI24" s="913"/>
      <c r="AJ24" s="913"/>
      <c r="AK24" s="914"/>
    </row>
    <row r="25" spans="2:37" ht="12.75" customHeight="1" x14ac:dyDescent="0.2">
      <c r="B25" s="2697"/>
      <c r="C25" s="307"/>
      <c r="D25" s="307"/>
      <c r="E25" s="2687"/>
      <c r="F25" s="2687"/>
      <c r="G25" s="2687"/>
      <c r="H25" s="2687"/>
      <c r="I25" s="2687"/>
      <c r="J25" s="2687"/>
      <c r="K25" s="2687"/>
      <c r="L25" s="2687"/>
      <c r="M25" s="2687"/>
      <c r="N25" s="2687"/>
      <c r="O25" s="2687"/>
      <c r="P25" s="2687"/>
      <c r="Q25" s="2687"/>
      <c r="R25" s="2687"/>
      <c r="S25" s="2687"/>
      <c r="T25" s="2687"/>
      <c r="U25" s="2702"/>
      <c r="V25" s="318"/>
      <c r="W25" s="311"/>
      <c r="X25" s="311"/>
      <c r="Y25" s="312"/>
      <c r="Z25" s="273"/>
      <c r="AA25" s="279"/>
      <c r="AB25" s="280"/>
      <c r="AD25" s="913"/>
      <c r="AE25" s="913"/>
      <c r="AF25" s="913"/>
      <c r="AG25" s="913"/>
      <c r="AH25" s="913"/>
      <c r="AI25" s="913"/>
      <c r="AJ25" s="913"/>
      <c r="AK25" s="914"/>
    </row>
    <row r="26" spans="2:37" ht="4.5" customHeight="1" x14ac:dyDescent="0.2">
      <c r="B26" s="2697"/>
      <c r="C26" s="307"/>
      <c r="D26" s="307"/>
      <c r="E26" s="317"/>
      <c r="F26" s="317"/>
      <c r="G26" s="317"/>
      <c r="H26" s="317"/>
      <c r="I26" s="317"/>
      <c r="J26" s="317"/>
      <c r="K26" s="317"/>
      <c r="L26" s="317"/>
      <c r="M26" s="317"/>
      <c r="N26" s="317"/>
      <c r="O26" s="317"/>
      <c r="P26" s="317"/>
      <c r="Q26" s="317"/>
      <c r="R26" s="317"/>
      <c r="S26" s="317"/>
      <c r="T26" s="317"/>
      <c r="U26" s="317"/>
      <c r="V26" s="318"/>
      <c r="W26" s="311"/>
      <c r="X26" s="311"/>
      <c r="Y26" s="312"/>
      <c r="Z26" s="273"/>
      <c r="AA26" s="279"/>
      <c r="AB26" s="280"/>
      <c r="AD26" s="913"/>
      <c r="AE26" s="913"/>
      <c r="AF26" s="913"/>
      <c r="AG26" s="913"/>
      <c r="AH26" s="913"/>
      <c r="AI26" s="913"/>
      <c r="AJ26" s="913"/>
      <c r="AK26" s="914"/>
    </row>
    <row r="27" spans="2:37" ht="24.75" customHeight="1" x14ac:dyDescent="0.2">
      <c r="B27" s="2697"/>
      <c r="C27" s="307"/>
      <c r="D27" s="319"/>
      <c r="E27" s="2752"/>
      <c r="F27" s="2753"/>
      <c r="G27" s="2753"/>
      <c r="H27" s="2753"/>
      <c r="I27" s="2753"/>
      <c r="J27" s="2753"/>
      <c r="K27" s="2753"/>
      <c r="L27" s="2754"/>
      <c r="M27" s="2755" t="s">
        <v>225</v>
      </c>
      <c r="N27" s="2756"/>
      <c r="O27" s="2757"/>
      <c r="P27" s="2755" t="s">
        <v>226</v>
      </c>
      <c r="Q27" s="2756"/>
      <c r="R27" s="2757"/>
      <c r="S27" s="320"/>
      <c r="T27" s="321"/>
      <c r="U27" s="322"/>
      <c r="V27" s="323"/>
      <c r="W27" s="324"/>
      <c r="X27" s="324"/>
      <c r="Y27" s="325"/>
      <c r="Z27" s="273"/>
      <c r="AA27" s="279"/>
      <c r="AB27" s="280"/>
      <c r="AD27" s="913"/>
      <c r="AE27" s="913"/>
      <c r="AF27" s="913"/>
      <c r="AG27" s="913"/>
      <c r="AH27" s="913"/>
      <c r="AI27" s="913"/>
      <c r="AJ27" s="913"/>
      <c r="AK27" s="914"/>
    </row>
    <row r="28" spans="2:37" ht="30" customHeight="1" x14ac:dyDescent="0.2">
      <c r="B28" s="2697"/>
      <c r="C28" s="307"/>
      <c r="D28" s="326" t="s">
        <v>272</v>
      </c>
      <c r="E28" s="2750" t="s">
        <v>227</v>
      </c>
      <c r="F28" s="2750"/>
      <c r="G28" s="2750"/>
      <c r="H28" s="2750"/>
      <c r="I28" s="2750"/>
      <c r="J28" s="2750"/>
      <c r="K28" s="2750"/>
      <c r="L28" s="2750"/>
      <c r="M28" s="2723"/>
      <c r="N28" s="2739"/>
      <c r="O28" s="327" t="s">
        <v>284</v>
      </c>
      <c r="P28" s="2723"/>
      <c r="Q28" s="2739"/>
      <c r="R28" s="327" t="s">
        <v>232</v>
      </c>
      <c r="S28" s="328"/>
      <c r="T28" s="329"/>
      <c r="U28" s="330"/>
      <c r="V28" s="331"/>
      <c r="W28" s="332"/>
      <c r="X28" s="332"/>
      <c r="Y28" s="333"/>
      <c r="Z28" s="273"/>
      <c r="AA28" s="279"/>
      <c r="AB28" s="280"/>
      <c r="AD28" s="913"/>
      <c r="AE28" s="913"/>
      <c r="AF28" s="913"/>
      <c r="AG28" s="913"/>
      <c r="AH28" s="913"/>
      <c r="AI28" s="913"/>
      <c r="AJ28" s="913"/>
      <c r="AK28" s="914"/>
    </row>
    <row r="29" spans="2:37" ht="36" customHeight="1" x14ac:dyDescent="0.2">
      <c r="B29" s="2697"/>
      <c r="C29" s="307"/>
      <c r="D29" s="326" t="s">
        <v>434</v>
      </c>
      <c r="E29" s="2750" t="s">
        <v>519</v>
      </c>
      <c r="F29" s="2750"/>
      <c r="G29" s="2750"/>
      <c r="H29" s="2750"/>
      <c r="I29" s="2750"/>
      <c r="J29" s="2750"/>
      <c r="K29" s="2750"/>
      <c r="L29" s="2750"/>
      <c r="M29" s="2723"/>
      <c r="N29" s="2739"/>
      <c r="O29" s="327" t="s">
        <v>284</v>
      </c>
      <c r="P29" s="2746"/>
      <c r="Q29" s="2746"/>
      <c r="R29" s="2746"/>
      <c r="S29" s="2747" t="s">
        <v>520</v>
      </c>
      <c r="T29" s="2748"/>
      <c r="U29" s="2749"/>
      <c r="V29" s="2743" t="str">
        <f>IF(OR(M28="",M29=""),"",IF(M29/M28&gt;=0.3,"○","×"))</f>
        <v/>
      </c>
      <c r="W29" s="2744"/>
      <c r="X29" s="2744"/>
      <c r="Y29" s="2745"/>
      <c r="Z29" s="273"/>
      <c r="AA29" s="279"/>
      <c r="AB29" s="280"/>
      <c r="AD29" s="913">
        <v>0</v>
      </c>
      <c r="AE29" s="913"/>
      <c r="AF29" s="913"/>
      <c r="AG29" s="913"/>
      <c r="AH29" s="913"/>
      <c r="AI29" s="913"/>
      <c r="AJ29" s="913"/>
      <c r="AK29" s="914"/>
    </row>
    <row r="30" spans="2:37" ht="36" customHeight="1" x14ac:dyDescent="0.2">
      <c r="B30" s="2697"/>
      <c r="C30" s="307"/>
      <c r="D30" s="326" t="s">
        <v>191</v>
      </c>
      <c r="E30" s="2750" t="s">
        <v>521</v>
      </c>
      <c r="F30" s="2750"/>
      <c r="G30" s="2750"/>
      <c r="H30" s="2750"/>
      <c r="I30" s="2750"/>
      <c r="J30" s="2750"/>
      <c r="K30" s="2750"/>
      <c r="L30" s="2750"/>
      <c r="M30" s="2723"/>
      <c r="N30" s="2739"/>
      <c r="O30" s="327" t="s">
        <v>284</v>
      </c>
      <c r="P30" s="2746"/>
      <c r="Q30" s="2746"/>
      <c r="R30" s="2746"/>
      <c r="S30" s="2747" t="s">
        <v>522</v>
      </c>
      <c r="T30" s="2748"/>
      <c r="U30" s="2749"/>
      <c r="V30" s="2743" t="str">
        <f>IF(OR(M28="",M30=""),"",IF(M30/M28&gt;=0.5,"○","×"))</f>
        <v/>
      </c>
      <c r="W30" s="2744"/>
      <c r="X30" s="2744"/>
      <c r="Y30" s="2745"/>
      <c r="Z30" s="273"/>
      <c r="AA30" s="279"/>
      <c r="AB30" s="280"/>
      <c r="AD30" s="913">
        <v>0</v>
      </c>
      <c r="AE30" s="915" t="str">
        <f>IF(OR(V29="○",V30="○",V31="○"),"1","2")</f>
        <v>2</v>
      </c>
      <c r="AF30" s="913"/>
      <c r="AG30" s="913"/>
      <c r="AH30" s="913"/>
      <c r="AI30" s="913"/>
      <c r="AJ30" s="913"/>
      <c r="AK30" s="914"/>
    </row>
    <row r="31" spans="2:37" ht="36" customHeight="1" x14ac:dyDescent="0.2">
      <c r="B31" s="2697"/>
      <c r="C31" s="307"/>
      <c r="D31" s="326" t="s">
        <v>435</v>
      </c>
      <c r="E31" s="2737" t="s">
        <v>233</v>
      </c>
      <c r="F31" s="2737"/>
      <c r="G31" s="2737"/>
      <c r="H31" s="2737"/>
      <c r="I31" s="2737"/>
      <c r="J31" s="2737"/>
      <c r="K31" s="2737"/>
      <c r="L31" s="2737"/>
      <c r="M31" s="2738"/>
      <c r="N31" s="2738"/>
      <c r="O31" s="2738"/>
      <c r="P31" s="2723"/>
      <c r="Q31" s="2739"/>
      <c r="R31" s="327" t="s">
        <v>232</v>
      </c>
      <c r="S31" s="2740" t="s">
        <v>523</v>
      </c>
      <c r="T31" s="2741"/>
      <c r="U31" s="2742"/>
      <c r="V31" s="2743" t="str">
        <f>IF(P31="","",IF(P28=0,"×",IF(OR(P28="",P31=""),"",IF(P31/P28&gt;=0.4,"○","×"))))</f>
        <v/>
      </c>
      <c r="W31" s="2744"/>
      <c r="X31" s="2744"/>
      <c r="Y31" s="2745"/>
      <c r="Z31" s="273"/>
      <c r="AA31" s="279"/>
      <c r="AB31" s="280"/>
      <c r="AD31" s="913">
        <v>1</v>
      </c>
      <c r="AE31" s="913"/>
      <c r="AF31" s="913"/>
      <c r="AG31" s="913"/>
      <c r="AH31" s="913"/>
      <c r="AI31" s="913"/>
      <c r="AJ31" s="913"/>
      <c r="AK31" s="914"/>
    </row>
    <row r="32" spans="2:37" ht="12" customHeight="1" x14ac:dyDescent="0.2">
      <c r="B32" s="2697"/>
      <c r="C32" s="307"/>
      <c r="D32" s="307"/>
      <c r="E32" s="307"/>
      <c r="F32" s="307"/>
      <c r="G32" s="307"/>
      <c r="H32" s="307"/>
      <c r="I32" s="307"/>
      <c r="J32" s="307"/>
      <c r="K32" s="307"/>
      <c r="L32" s="307"/>
      <c r="M32" s="307"/>
      <c r="N32" s="307"/>
      <c r="O32" s="307"/>
      <c r="P32" s="307"/>
      <c r="Q32" s="307"/>
      <c r="R32" s="307"/>
      <c r="S32" s="307"/>
      <c r="T32" s="307"/>
      <c r="U32" s="307"/>
      <c r="V32" s="318"/>
      <c r="W32" s="311"/>
      <c r="X32" s="311"/>
      <c r="Y32" s="312"/>
      <c r="Z32" s="273"/>
      <c r="AA32" s="279"/>
      <c r="AB32" s="280"/>
      <c r="AD32" s="913"/>
      <c r="AE32" s="913"/>
      <c r="AF32" s="913"/>
      <c r="AG32" s="913"/>
      <c r="AH32" s="913"/>
      <c r="AI32" s="913"/>
      <c r="AJ32" s="913"/>
      <c r="AK32" s="914"/>
    </row>
    <row r="33" spans="1:37" x14ac:dyDescent="0.2">
      <c r="B33" s="2697"/>
      <c r="C33" s="307"/>
      <c r="D33" s="307" t="s">
        <v>524</v>
      </c>
      <c r="E33" s="307"/>
      <c r="F33" s="307"/>
      <c r="G33" s="307"/>
      <c r="H33" s="307"/>
      <c r="I33" s="307"/>
      <c r="J33" s="307"/>
      <c r="K33" s="307"/>
      <c r="L33" s="307"/>
      <c r="M33" s="307"/>
      <c r="N33" s="307"/>
      <c r="O33" s="307"/>
      <c r="P33" s="307"/>
      <c r="Q33" s="307"/>
      <c r="R33" s="307"/>
      <c r="S33" s="307"/>
      <c r="T33" s="307"/>
      <c r="U33" s="307"/>
      <c r="V33" s="318"/>
      <c r="W33" s="311"/>
      <c r="X33" s="311"/>
      <c r="Y33" s="312"/>
      <c r="Z33" s="273"/>
      <c r="AA33" s="279"/>
      <c r="AB33" s="280"/>
      <c r="AD33" s="913"/>
      <c r="AE33" s="913"/>
      <c r="AF33" s="913"/>
      <c r="AG33" s="913"/>
      <c r="AH33" s="913"/>
      <c r="AI33" s="913"/>
      <c r="AJ33" s="913"/>
      <c r="AK33" s="914"/>
    </row>
    <row r="34" spans="1:37" ht="4.5" customHeight="1" x14ac:dyDescent="0.2">
      <c r="B34" s="2697"/>
      <c r="C34" s="307"/>
      <c r="D34" s="307"/>
      <c r="E34" s="307"/>
      <c r="F34" s="307"/>
      <c r="G34" s="307"/>
      <c r="H34" s="307"/>
      <c r="I34" s="307"/>
      <c r="J34" s="307"/>
      <c r="K34" s="307"/>
      <c r="L34" s="307"/>
      <c r="M34" s="307"/>
      <c r="N34" s="307"/>
      <c r="O34" s="307"/>
      <c r="P34" s="307"/>
      <c r="Q34" s="307"/>
      <c r="R34" s="307"/>
      <c r="S34" s="307"/>
      <c r="T34" s="307"/>
      <c r="U34" s="307"/>
      <c r="V34" s="318"/>
      <c r="W34" s="311"/>
      <c r="X34" s="311"/>
      <c r="Y34" s="312"/>
      <c r="Z34" s="273"/>
      <c r="AA34" s="279"/>
      <c r="AB34" s="280"/>
      <c r="AD34" s="913"/>
      <c r="AE34" s="913"/>
      <c r="AF34" s="913"/>
      <c r="AG34" s="913"/>
      <c r="AH34" s="913"/>
      <c r="AI34" s="913"/>
      <c r="AJ34" s="913"/>
      <c r="AK34" s="914"/>
    </row>
    <row r="35" spans="1:37" s="270" customFormat="1" ht="39" customHeight="1" x14ac:dyDescent="0.2">
      <c r="A35" s="267"/>
      <c r="B35" s="2697"/>
      <c r="C35" s="335"/>
      <c r="D35" s="2703" t="s">
        <v>525</v>
      </c>
      <c r="E35" s="2703"/>
      <c r="F35" s="2703"/>
      <c r="G35" s="2703"/>
      <c r="H35" s="2703"/>
      <c r="I35" s="2703"/>
      <c r="J35" s="2703"/>
      <c r="K35" s="2703"/>
      <c r="L35" s="2703"/>
      <c r="M35" s="2703"/>
      <c r="N35" s="2703"/>
      <c r="O35" s="2703"/>
      <c r="P35" s="2703"/>
      <c r="Q35" s="2703"/>
      <c r="R35" s="2703"/>
      <c r="S35" s="2703"/>
      <c r="T35" s="2703"/>
      <c r="U35" s="2703"/>
      <c r="V35" s="302"/>
      <c r="W35" s="302"/>
      <c r="X35" s="302"/>
      <c r="Y35" s="303"/>
      <c r="Z35" s="273"/>
      <c r="AA35" s="279"/>
      <c r="AB35" s="280"/>
      <c r="AD35" s="913"/>
      <c r="AE35" s="915">
        <v>2</v>
      </c>
      <c r="AF35" s="913"/>
      <c r="AG35" s="913"/>
      <c r="AH35" s="913"/>
      <c r="AI35" s="913"/>
      <c r="AJ35" s="913"/>
      <c r="AK35" s="914"/>
    </row>
    <row r="36" spans="1:37" s="270" customFormat="1" ht="19.5" customHeight="1" x14ac:dyDescent="0.2">
      <c r="A36" s="267"/>
      <c r="B36" s="2697"/>
      <c r="C36" s="307"/>
      <c r="D36" s="307" t="s">
        <v>526</v>
      </c>
      <c r="E36" s="317"/>
      <c r="F36" s="317"/>
      <c r="G36" s="317"/>
      <c r="H36" s="317"/>
      <c r="I36" s="317"/>
      <c r="J36" s="317"/>
      <c r="K36" s="317"/>
      <c r="L36" s="317"/>
      <c r="M36" s="317"/>
      <c r="N36" s="317"/>
      <c r="O36" s="317"/>
      <c r="P36" s="317"/>
      <c r="Q36" s="317"/>
      <c r="R36" s="317"/>
      <c r="S36" s="317"/>
      <c r="T36" s="317"/>
      <c r="U36" s="317"/>
      <c r="V36" s="336"/>
      <c r="W36" s="337"/>
      <c r="X36" s="337"/>
      <c r="Y36" s="338"/>
      <c r="Z36" s="273"/>
      <c r="AA36" s="279"/>
      <c r="AB36" s="280"/>
      <c r="AD36" s="913"/>
      <c r="AE36" s="913"/>
      <c r="AF36" s="913"/>
      <c r="AG36" s="913"/>
      <c r="AH36" s="913"/>
      <c r="AI36" s="913"/>
      <c r="AJ36" s="913"/>
      <c r="AK36" s="914"/>
    </row>
    <row r="37" spans="1:37" s="270" customFormat="1" ht="24.75" customHeight="1" x14ac:dyDescent="0.2">
      <c r="A37" s="267"/>
      <c r="B37" s="2697"/>
      <c r="C37" s="307"/>
      <c r="D37" s="307"/>
      <c r="E37" s="339" t="s">
        <v>527</v>
      </c>
      <c r="F37" s="317"/>
      <c r="G37" s="317"/>
      <c r="H37" s="317"/>
      <c r="I37" s="317"/>
      <c r="J37" s="317"/>
      <c r="K37" s="317"/>
      <c r="L37" s="317"/>
      <c r="M37" s="317"/>
      <c r="N37" s="317"/>
      <c r="O37" s="317"/>
      <c r="P37" s="317"/>
      <c r="Q37" s="317"/>
      <c r="R37" s="317"/>
      <c r="S37" s="317"/>
      <c r="T37" s="317"/>
      <c r="U37" s="317"/>
      <c r="V37" s="336"/>
      <c r="W37" s="337"/>
      <c r="X37" s="337"/>
      <c r="Y37" s="338"/>
      <c r="Z37" s="273"/>
      <c r="AA37" s="279"/>
      <c r="AB37" s="280"/>
      <c r="AD37" s="913"/>
      <c r="AE37" s="913"/>
      <c r="AF37" s="913"/>
      <c r="AG37" s="913"/>
      <c r="AH37" s="913"/>
      <c r="AI37" s="913"/>
      <c r="AJ37" s="913"/>
      <c r="AK37" s="914"/>
    </row>
    <row r="38" spans="1:37" s="270" customFormat="1" ht="26.25" customHeight="1" x14ac:dyDescent="0.2">
      <c r="A38" s="267"/>
      <c r="B38" s="2697"/>
      <c r="C38" s="307"/>
      <c r="E38" s="334"/>
      <c r="F38" s="2735" t="s">
        <v>234</v>
      </c>
      <c r="G38" s="2735"/>
      <c r="H38" s="2735"/>
      <c r="I38" s="2736" t="s">
        <v>235</v>
      </c>
      <c r="J38" s="2736"/>
      <c r="K38" s="2736"/>
      <c r="L38" s="2735" t="s">
        <v>446</v>
      </c>
      <c r="M38" s="2735"/>
      <c r="N38" s="2735"/>
      <c r="O38" s="307"/>
      <c r="P38" s="307"/>
      <c r="Q38" s="307"/>
      <c r="R38" s="307"/>
      <c r="S38" s="307"/>
      <c r="T38" s="307"/>
      <c r="U38" s="307"/>
      <c r="V38" s="2690" t="str">
        <f>IF(OR(T39="",K46=""),"",IF(T39*1&lt;=K46,"○","×"))</f>
        <v/>
      </c>
      <c r="W38" s="2691"/>
      <c r="X38" s="2691"/>
      <c r="Y38" s="2692"/>
      <c r="Z38" s="273"/>
      <c r="AA38" s="279"/>
      <c r="AB38" s="280"/>
      <c r="AD38" s="913"/>
      <c r="AE38" s="913"/>
      <c r="AF38" s="913"/>
      <c r="AG38" s="913"/>
      <c r="AH38" s="913"/>
      <c r="AI38" s="913"/>
      <c r="AJ38" s="913"/>
      <c r="AK38" s="916"/>
    </row>
    <row r="39" spans="1:37" s="270" customFormat="1" ht="25.5" customHeight="1" x14ac:dyDescent="0.2">
      <c r="A39" s="267"/>
      <c r="B39" s="2697"/>
      <c r="C39" s="307"/>
      <c r="D39" s="340"/>
      <c r="E39" s="267"/>
      <c r="F39" s="267"/>
      <c r="G39" s="302"/>
      <c r="H39" s="340" t="s">
        <v>284</v>
      </c>
      <c r="I39" s="267"/>
      <c r="J39" s="302"/>
      <c r="K39" s="341" t="s">
        <v>232</v>
      </c>
      <c r="L39" s="267"/>
      <c r="M39" s="342"/>
      <c r="N39" s="267" t="s">
        <v>284</v>
      </c>
      <c r="O39" s="2725" t="s">
        <v>274</v>
      </c>
      <c r="P39" s="2725"/>
      <c r="Q39" s="2725"/>
      <c r="R39" s="2725"/>
      <c r="S39" s="2725"/>
      <c r="T39" s="344" t="str">
        <f>IF(OR(G39="",OR(J39="",M39="")),"",IF(OR(G39&lt;=10,OR(J39&lt;=450,M39&lt;=40)),"1",IF(OR(G39&lt;=20,OR(J39&lt;=900,M39&lt;=80)),"2",IF(OR(G39&lt;=30,OR(J39&lt;=1350,M39&lt;=120)),"3",IF(OR(G39&lt;=40,OR(J39&lt;=1800,M39&lt;=160)),"4","5")))))</f>
        <v/>
      </c>
      <c r="U39" s="337" t="s">
        <v>284</v>
      </c>
      <c r="V39" s="318"/>
      <c r="W39" s="311"/>
      <c r="X39" s="311"/>
      <c r="Y39" s="312"/>
      <c r="Z39" s="273"/>
      <c r="AA39" s="279"/>
      <c r="AB39" s="280"/>
      <c r="AD39" s="913"/>
      <c r="AE39" s="913"/>
      <c r="AF39" s="913"/>
      <c r="AG39" s="913"/>
      <c r="AH39" s="913"/>
      <c r="AI39" s="913"/>
      <c r="AJ39" s="913"/>
      <c r="AK39" s="914"/>
    </row>
    <row r="40" spans="1:37" s="270" customFormat="1" ht="25.5" customHeight="1" x14ac:dyDescent="0.2">
      <c r="A40" s="267"/>
      <c r="B40" s="2697"/>
      <c r="C40" s="307"/>
      <c r="D40" s="340"/>
      <c r="E40" s="345" t="s">
        <v>236</v>
      </c>
      <c r="F40" s="267"/>
      <c r="G40" s="337"/>
      <c r="H40" s="340"/>
      <c r="I40" s="267"/>
      <c r="J40" s="337"/>
      <c r="K40" s="341"/>
      <c r="L40" s="267"/>
      <c r="M40" s="346"/>
      <c r="N40" s="267"/>
      <c r="O40" s="343"/>
      <c r="P40" s="343"/>
      <c r="Q40" s="343"/>
      <c r="R40" s="343"/>
      <c r="S40" s="343"/>
      <c r="T40" s="347"/>
      <c r="U40" s="337"/>
      <c r="V40" s="318"/>
      <c r="W40" s="311"/>
      <c r="X40" s="311"/>
      <c r="Y40" s="312"/>
      <c r="Z40" s="273"/>
      <c r="AA40" s="279"/>
      <c r="AB40" s="280"/>
      <c r="AD40" s="913"/>
      <c r="AE40" s="913"/>
      <c r="AF40" s="913"/>
      <c r="AG40" s="913"/>
      <c r="AH40" s="913"/>
      <c r="AI40" s="913"/>
      <c r="AJ40" s="913"/>
      <c r="AK40" s="914"/>
    </row>
    <row r="41" spans="1:37" s="270" customFormat="1" ht="30" customHeight="1" x14ac:dyDescent="0.2">
      <c r="A41" s="267"/>
      <c r="B41" s="2697"/>
      <c r="C41" s="307"/>
      <c r="D41" s="340"/>
      <c r="E41" s="2726" t="s">
        <v>528</v>
      </c>
      <c r="F41" s="2727"/>
      <c r="G41" s="2727"/>
      <c r="H41" s="2727"/>
      <c r="I41" s="2727"/>
      <c r="J41" s="2727"/>
      <c r="K41" s="2727"/>
      <c r="L41" s="2727"/>
      <c r="M41" s="2727"/>
      <c r="N41" s="2727"/>
      <c r="O41" s="2727"/>
      <c r="P41" s="2727"/>
      <c r="Q41" s="2727"/>
      <c r="R41" s="2727"/>
      <c r="S41" s="2727"/>
      <c r="T41" s="2727"/>
      <c r="U41" s="2728"/>
      <c r="V41" s="318"/>
      <c r="W41" s="311"/>
      <c r="X41" s="311"/>
      <c r="Y41" s="312"/>
      <c r="Z41" s="273"/>
      <c r="AA41" s="279"/>
      <c r="AB41" s="280"/>
      <c r="AD41" s="913"/>
      <c r="AE41" s="913"/>
      <c r="AF41" s="913"/>
      <c r="AG41" s="913"/>
      <c r="AH41" s="913"/>
      <c r="AI41" s="913"/>
      <c r="AJ41" s="913"/>
      <c r="AK41" s="914"/>
    </row>
    <row r="42" spans="1:37" s="270" customFormat="1" ht="25.5" customHeight="1" x14ac:dyDescent="0.2">
      <c r="A42" s="267"/>
      <c r="B42" s="2697"/>
      <c r="C42" s="307"/>
      <c r="D42" s="340"/>
      <c r="E42" s="267"/>
      <c r="F42" s="267"/>
      <c r="G42" s="337" t="s">
        <v>529</v>
      </c>
      <c r="H42" s="340"/>
      <c r="I42" s="267"/>
      <c r="J42" s="337"/>
      <c r="K42" s="341"/>
      <c r="L42" s="267"/>
      <c r="M42" s="346"/>
      <c r="N42" s="267"/>
      <c r="O42" s="343"/>
      <c r="P42" s="343"/>
      <c r="Q42" s="343"/>
      <c r="R42" s="343"/>
      <c r="S42" s="343"/>
      <c r="T42" s="347"/>
      <c r="U42" s="337"/>
      <c r="V42" s="318"/>
      <c r="W42" s="311"/>
      <c r="X42" s="311"/>
      <c r="Y42" s="312"/>
      <c r="Z42" s="273"/>
      <c r="AA42" s="279"/>
      <c r="AB42" s="280"/>
      <c r="AD42" s="913"/>
      <c r="AE42" s="913"/>
      <c r="AF42" s="913"/>
      <c r="AG42" s="913"/>
      <c r="AH42" s="913"/>
      <c r="AI42" s="913"/>
      <c r="AJ42" s="913"/>
      <c r="AK42" s="914"/>
    </row>
    <row r="43" spans="1:37" s="270" customFormat="1" ht="25.5" customHeight="1" x14ac:dyDescent="0.2">
      <c r="A43" s="267"/>
      <c r="B43" s="2697"/>
      <c r="C43" s="307"/>
      <c r="D43" s="340"/>
      <c r="E43" s="267"/>
      <c r="F43" s="267"/>
      <c r="G43" s="348"/>
      <c r="H43" s="340" t="s">
        <v>284</v>
      </c>
      <c r="I43" s="267"/>
      <c r="J43" s="337"/>
      <c r="K43" s="341"/>
      <c r="L43" s="267" t="s">
        <v>530</v>
      </c>
      <c r="M43" s="346"/>
      <c r="N43" s="267"/>
      <c r="O43" s="343"/>
      <c r="P43" s="343"/>
      <c r="Q43" s="343"/>
      <c r="R43" s="343"/>
      <c r="S43" s="343"/>
      <c r="T43" s="344" t="str">
        <f>IF(OR(G43=""),"",IF(OR(G43&lt;=50),"1",IF(OR(G43&lt;=100),"2",IF(OR(G43&lt;=150),"3",IF(OR(G43&lt;=200),"4",IF(OR(G43&lt;=250),"5","6"))))))</f>
        <v/>
      </c>
      <c r="U43" s="337" t="s">
        <v>284</v>
      </c>
      <c r="V43" s="2690" t="str">
        <f>IF(AND(T43&gt;=3,K46&gt;=3),"○","×")</f>
        <v>×</v>
      </c>
      <c r="W43" s="2691"/>
      <c r="X43" s="2691"/>
      <c r="Y43" s="2692"/>
      <c r="Z43" s="273"/>
      <c r="AA43" s="279"/>
      <c r="AB43" s="280"/>
      <c r="AD43" s="913"/>
      <c r="AE43" s="915" t="str">
        <f>IF(OR(V38="○",V43="○"),"1","2")</f>
        <v>2</v>
      </c>
      <c r="AF43" s="913"/>
      <c r="AG43" s="913"/>
      <c r="AH43" s="913"/>
      <c r="AI43" s="913"/>
      <c r="AJ43" s="913"/>
      <c r="AK43" s="914"/>
    </row>
    <row r="44" spans="1:37" s="270" customFormat="1" ht="12" customHeight="1" x14ac:dyDescent="0.2">
      <c r="A44" s="267"/>
      <c r="B44" s="2697"/>
      <c r="C44" s="307"/>
      <c r="D44" s="307"/>
      <c r="E44" s="267"/>
      <c r="F44" s="307"/>
      <c r="G44" s="267"/>
      <c r="H44" s="307"/>
      <c r="I44" s="307"/>
      <c r="J44" s="307"/>
      <c r="K44" s="307"/>
      <c r="L44" s="307"/>
      <c r="M44" s="307"/>
      <c r="N44" s="307"/>
      <c r="O44" s="307"/>
      <c r="P44" s="307"/>
      <c r="Q44" s="307"/>
      <c r="R44" s="307"/>
      <c r="S44" s="307"/>
      <c r="T44" s="307"/>
      <c r="U44" s="307"/>
      <c r="V44" s="318"/>
      <c r="W44" s="311"/>
      <c r="X44" s="311"/>
      <c r="Y44" s="312"/>
      <c r="Z44" s="273"/>
      <c r="AA44" s="279"/>
      <c r="AB44" s="280"/>
      <c r="AD44" s="913"/>
      <c r="AE44" s="913"/>
      <c r="AF44" s="913"/>
      <c r="AG44" s="913"/>
      <c r="AH44" s="913"/>
      <c r="AI44" s="913"/>
      <c r="AJ44" s="913"/>
      <c r="AK44" s="914"/>
    </row>
    <row r="45" spans="1:37" s="270" customFormat="1" ht="22.5" customHeight="1" x14ac:dyDescent="0.2">
      <c r="A45" s="267"/>
      <c r="B45" s="2697"/>
      <c r="C45" s="307"/>
      <c r="D45" s="2729"/>
      <c r="E45" s="2730"/>
      <c r="F45" s="2730"/>
      <c r="G45" s="2730"/>
      <c r="H45" s="2730"/>
      <c r="I45" s="2730"/>
      <c r="J45" s="2731"/>
      <c r="K45" s="2732" t="s">
        <v>237</v>
      </c>
      <c r="L45" s="2733"/>
      <c r="M45" s="2733"/>
      <c r="N45" s="2733"/>
      <c r="O45" s="2734"/>
      <c r="P45" s="2732" t="s">
        <v>238</v>
      </c>
      <c r="Q45" s="2733"/>
      <c r="R45" s="2733"/>
      <c r="S45" s="2733"/>
      <c r="T45" s="2734"/>
      <c r="U45" s="307"/>
      <c r="V45" s="318"/>
      <c r="W45" s="311"/>
      <c r="X45" s="311"/>
      <c r="Y45" s="312"/>
      <c r="Z45" s="273"/>
      <c r="AA45" s="279"/>
      <c r="AB45" s="280"/>
      <c r="AD45" s="913"/>
      <c r="AE45" s="913"/>
      <c r="AF45" s="913"/>
      <c r="AG45" s="913"/>
      <c r="AH45" s="913"/>
      <c r="AI45" s="913"/>
      <c r="AJ45" s="913"/>
      <c r="AK45" s="914"/>
    </row>
    <row r="46" spans="1:37" s="270" customFormat="1" ht="22.5" customHeight="1" x14ac:dyDescent="0.2">
      <c r="A46" s="267"/>
      <c r="B46" s="2697"/>
      <c r="C46" s="307"/>
      <c r="D46" s="2712" t="s">
        <v>239</v>
      </c>
      <c r="E46" s="2713"/>
      <c r="F46" s="2713"/>
      <c r="G46" s="2713"/>
      <c r="H46" s="2713"/>
      <c r="I46" s="2714"/>
      <c r="J46" s="350" t="s">
        <v>240</v>
      </c>
      <c r="K46" s="2718"/>
      <c r="L46" s="2719"/>
      <c r="M46" s="2719"/>
      <c r="N46" s="2719"/>
      <c r="O46" s="349" t="s">
        <v>284</v>
      </c>
      <c r="P46" s="2720"/>
      <c r="Q46" s="2721"/>
      <c r="R46" s="2721"/>
      <c r="S46" s="2721"/>
      <c r="T46" s="2722"/>
      <c r="U46" s="307"/>
      <c r="V46" s="318"/>
      <c r="W46" s="311"/>
      <c r="X46" s="311"/>
      <c r="Y46" s="312"/>
      <c r="Z46" s="273"/>
      <c r="AA46" s="279"/>
      <c r="AB46" s="280"/>
      <c r="AD46" s="913"/>
      <c r="AE46" s="913"/>
      <c r="AF46" s="913"/>
      <c r="AG46" s="913"/>
      <c r="AH46" s="913"/>
      <c r="AI46" s="913"/>
      <c r="AJ46" s="913"/>
      <c r="AK46" s="914"/>
    </row>
    <row r="47" spans="1:37" s="270" customFormat="1" ht="22.5" customHeight="1" x14ac:dyDescent="0.2">
      <c r="A47" s="267"/>
      <c r="B47" s="2697"/>
      <c r="C47" s="307"/>
      <c r="D47" s="2715"/>
      <c r="E47" s="2716"/>
      <c r="F47" s="2716"/>
      <c r="G47" s="2716"/>
      <c r="H47" s="2716"/>
      <c r="I47" s="2717"/>
      <c r="J47" s="350" t="s">
        <v>241</v>
      </c>
      <c r="K47" s="2723"/>
      <c r="L47" s="2724"/>
      <c r="M47" s="2724"/>
      <c r="N47" s="2724"/>
      <c r="O47" s="349" t="s">
        <v>284</v>
      </c>
      <c r="P47" s="2723"/>
      <c r="Q47" s="2724"/>
      <c r="R47" s="2724"/>
      <c r="S47" s="2724"/>
      <c r="T47" s="349" t="s">
        <v>284</v>
      </c>
      <c r="U47" s="307"/>
      <c r="V47" s="318"/>
      <c r="W47" s="311"/>
      <c r="X47" s="311"/>
      <c r="Y47" s="312"/>
      <c r="Z47" s="273"/>
      <c r="AA47" s="279"/>
      <c r="AB47" s="280"/>
      <c r="AD47" s="913"/>
      <c r="AE47" s="913"/>
      <c r="AF47" s="913"/>
      <c r="AG47" s="913"/>
      <c r="AH47" s="913"/>
      <c r="AI47" s="913"/>
      <c r="AJ47" s="913"/>
      <c r="AK47" s="914"/>
    </row>
    <row r="48" spans="1:37" s="270" customFormat="1" ht="22.5" customHeight="1" x14ac:dyDescent="0.2">
      <c r="A48" s="267"/>
      <c r="B48" s="2697"/>
      <c r="C48" s="307"/>
      <c r="D48" s="352"/>
      <c r="E48" s="352"/>
      <c r="F48" s="352"/>
      <c r="G48" s="352"/>
      <c r="H48" s="352"/>
      <c r="I48" s="352"/>
      <c r="J48" s="311"/>
      <c r="K48" s="353"/>
      <c r="L48" s="354"/>
      <c r="M48" s="354"/>
      <c r="N48" s="354"/>
      <c r="O48" s="311"/>
      <c r="P48" s="353"/>
      <c r="Q48" s="355"/>
      <c r="R48" s="355"/>
      <c r="S48" s="355"/>
      <c r="T48" s="311"/>
      <c r="U48" s="307"/>
      <c r="V48" s="318"/>
      <c r="W48" s="311"/>
      <c r="X48" s="311"/>
      <c r="Y48" s="312"/>
      <c r="Z48" s="273"/>
      <c r="AA48" s="279"/>
      <c r="AB48" s="280"/>
      <c r="AD48" s="913"/>
      <c r="AE48" s="913"/>
      <c r="AF48" s="913"/>
      <c r="AG48" s="913"/>
      <c r="AH48" s="913"/>
      <c r="AI48" s="913"/>
      <c r="AJ48" s="913"/>
      <c r="AK48" s="914"/>
    </row>
    <row r="49" spans="1:37" s="270" customFormat="1" ht="28.5" customHeight="1" x14ac:dyDescent="0.2">
      <c r="A49" s="267"/>
      <c r="B49" s="2697"/>
      <c r="C49" s="307"/>
      <c r="D49" s="2687" t="s">
        <v>531</v>
      </c>
      <c r="E49" s="2688"/>
      <c r="F49" s="2688"/>
      <c r="G49" s="2688"/>
      <c r="H49" s="2688"/>
      <c r="I49" s="2688"/>
      <c r="J49" s="2688"/>
      <c r="K49" s="2688"/>
      <c r="L49" s="2688"/>
      <c r="M49" s="2688"/>
      <c r="N49" s="2688"/>
      <c r="O49" s="2688"/>
      <c r="P49" s="2688"/>
      <c r="Q49" s="2688"/>
      <c r="R49" s="2688"/>
      <c r="S49" s="2688"/>
      <c r="T49" s="2688"/>
      <c r="U49" s="2689"/>
      <c r="V49" s="2690" t="str">
        <f>IF(OR(T39="",K46=""),"",IF(T39+1&lt;=K46,"○","×"))</f>
        <v/>
      </c>
      <c r="W49" s="2691"/>
      <c r="X49" s="2691"/>
      <c r="Y49" s="2692"/>
      <c r="Z49" s="273"/>
      <c r="AA49" s="279"/>
      <c r="AB49" s="280"/>
      <c r="AD49" s="913"/>
      <c r="AE49" s="915" t="str">
        <f>IF(OR(V49="○"),"1","2")</f>
        <v>2</v>
      </c>
      <c r="AF49" s="913"/>
      <c r="AG49" s="913"/>
      <c r="AH49" s="913"/>
      <c r="AI49" s="913"/>
      <c r="AJ49" s="913"/>
      <c r="AK49" s="914"/>
    </row>
    <row r="50" spans="1:37" s="270" customFormat="1" ht="8.25" customHeight="1" x14ac:dyDescent="0.2">
      <c r="A50" s="267"/>
      <c r="B50" s="2697"/>
      <c r="C50" s="307"/>
      <c r="D50" s="307"/>
      <c r="E50" s="307"/>
      <c r="F50" s="307"/>
      <c r="G50" s="307"/>
      <c r="H50" s="307"/>
      <c r="I50" s="307"/>
      <c r="J50" s="307"/>
      <c r="K50" s="307"/>
      <c r="L50" s="307"/>
      <c r="M50" s="307"/>
      <c r="N50" s="307"/>
      <c r="O50" s="307"/>
      <c r="P50" s="307"/>
      <c r="Q50" s="307"/>
      <c r="R50" s="307"/>
      <c r="S50" s="307"/>
      <c r="T50" s="307"/>
      <c r="U50" s="307"/>
      <c r="V50" s="2693"/>
      <c r="W50" s="2694"/>
      <c r="X50" s="2694"/>
      <c r="Y50" s="2695"/>
      <c r="Z50" s="273"/>
      <c r="AA50" s="279"/>
      <c r="AB50" s="280"/>
      <c r="AD50" s="913"/>
      <c r="AE50" s="913"/>
      <c r="AF50" s="913"/>
      <c r="AG50" s="913"/>
      <c r="AH50" s="913"/>
      <c r="AI50" s="913"/>
      <c r="AJ50" s="913"/>
      <c r="AK50" s="914"/>
    </row>
    <row r="51" spans="1:37" s="270" customFormat="1" ht="6" customHeight="1" x14ac:dyDescent="0.2">
      <c r="A51" s="267"/>
      <c r="B51" s="359"/>
      <c r="C51" s="298"/>
      <c r="D51" s="298"/>
      <c r="E51" s="298"/>
      <c r="F51" s="298"/>
      <c r="G51" s="298"/>
      <c r="H51" s="298"/>
      <c r="I51" s="298"/>
      <c r="J51" s="298"/>
      <c r="K51" s="298"/>
      <c r="L51" s="298"/>
      <c r="M51" s="298"/>
      <c r="N51" s="298"/>
      <c r="O51" s="298"/>
      <c r="P51" s="298"/>
      <c r="Q51" s="298"/>
      <c r="R51" s="298"/>
      <c r="S51" s="298"/>
      <c r="T51" s="298"/>
      <c r="U51" s="298"/>
      <c r="V51" s="311"/>
      <c r="W51" s="311"/>
      <c r="X51" s="311"/>
      <c r="Y51" s="312"/>
      <c r="Z51" s="273"/>
      <c r="AA51" s="279"/>
      <c r="AB51" s="280"/>
      <c r="AD51" s="913"/>
      <c r="AE51" s="913"/>
      <c r="AF51" s="913"/>
      <c r="AG51" s="913"/>
      <c r="AH51" s="913"/>
      <c r="AI51" s="913"/>
      <c r="AJ51" s="913"/>
      <c r="AK51" s="914"/>
    </row>
    <row r="52" spans="1:37" s="270" customFormat="1" ht="17.25" customHeight="1" x14ac:dyDescent="0.2">
      <c r="A52" s="267"/>
      <c r="B52" s="2696" t="s">
        <v>242</v>
      </c>
      <c r="C52" s="359"/>
      <c r="D52" s="2700" t="s">
        <v>532</v>
      </c>
      <c r="E52" s="2700"/>
      <c r="F52" s="2700"/>
      <c r="G52" s="2700"/>
      <c r="H52" s="2700"/>
      <c r="I52" s="2700"/>
      <c r="J52" s="2700"/>
      <c r="K52" s="2700"/>
      <c r="L52" s="2700"/>
      <c r="M52" s="2700"/>
      <c r="N52" s="2700"/>
      <c r="O52" s="2700"/>
      <c r="P52" s="2700"/>
      <c r="Q52" s="2700"/>
      <c r="R52" s="2700"/>
      <c r="S52" s="2700"/>
      <c r="T52" s="2700"/>
      <c r="U52" s="2701"/>
      <c r="V52" s="360"/>
      <c r="W52" s="360"/>
      <c r="X52" s="360"/>
      <c r="Y52" s="361"/>
      <c r="Z52" s="273"/>
      <c r="AA52" s="279"/>
      <c r="AB52" s="280"/>
      <c r="AD52" s="913"/>
      <c r="AE52" s="913"/>
      <c r="AF52" s="913"/>
      <c r="AG52" s="913"/>
      <c r="AH52" s="913"/>
      <c r="AI52" s="913"/>
      <c r="AJ52" s="913"/>
      <c r="AK52" s="914"/>
    </row>
    <row r="53" spans="1:37" s="270" customFormat="1" ht="20.25" customHeight="1" x14ac:dyDescent="0.2">
      <c r="A53" s="267"/>
      <c r="B53" s="2697"/>
      <c r="C53" s="309"/>
      <c r="D53" s="2687"/>
      <c r="E53" s="2687"/>
      <c r="F53" s="2687"/>
      <c r="G53" s="2687"/>
      <c r="H53" s="2687"/>
      <c r="I53" s="2687"/>
      <c r="J53" s="2687"/>
      <c r="K53" s="2687"/>
      <c r="L53" s="2687"/>
      <c r="M53" s="2687"/>
      <c r="N53" s="2687"/>
      <c r="O53" s="2687"/>
      <c r="P53" s="2687"/>
      <c r="Q53" s="2687"/>
      <c r="R53" s="2687"/>
      <c r="S53" s="2687"/>
      <c r="T53" s="2687"/>
      <c r="U53" s="2702"/>
      <c r="V53" s="302"/>
      <c r="W53" s="302"/>
      <c r="X53" s="302"/>
      <c r="Y53" s="303"/>
      <c r="Z53" s="273"/>
      <c r="AA53" s="279"/>
      <c r="AB53" s="280"/>
      <c r="AD53" s="913"/>
      <c r="AE53" s="917">
        <v>2</v>
      </c>
      <c r="AF53" s="913"/>
      <c r="AG53" s="913"/>
      <c r="AH53" s="913"/>
      <c r="AI53" s="913"/>
      <c r="AJ53" s="913"/>
      <c r="AK53" s="914"/>
    </row>
    <row r="54" spans="1:37" s="270" customFormat="1" ht="11.25" customHeight="1" x14ac:dyDescent="0.2">
      <c r="A54" s="267"/>
      <c r="B54" s="2697"/>
      <c r="C54" s="335"/>
      <c r="D54" s="2703"/>
      <c r="E54" s="2703"/>
      <c r="F54" s="2703"/>
      <c r="G54" s="2703"/>
      <c r="H54" s="2703"/>
      <c r="I54" s="2703"/>
      <c r="J54" s="2703"/>
      <c r="K54" s="2703"/>
      <c r="L54" s="2703"/>
      <c r="M54" s="2703"/>
      <c r="N54" s="2703"/>
      <c r="O54" s="2703"/>
      <c r="P54" s="2703"/>
      <c r="Q54" s="2703"/>
      <c r="R54" s="2703"/>
      <c r="S54" s="2703"/>
      <c r="T54" s="2703"/>
      <c r="U54" s="2704"/>
      <c r="V54" s="302"/>
      <c r="W54" s="302"/>
      <c r="X54" s="302"/>
      <c r="Y54" s="303"/>
      <c r="Z54" s="273"/>
      <c r="AA54" s="279"/>
      <c r="AB54" s="280"/>
      <c r="AD54" s="913"/>
      <c r="AE54" s="913"/>
      <c r="AF54" s="913"/>
      <c r="AG54" s="913"/>
      <c r="AH54" s="913"/>
      <c r="AI54" s="913"/>
      <c r="AJ54" s="913"/>
      <c r="AK54" s="914"/>
    </row>
    <row r="55" spans="1:37" s="270" customFormat="1" ht="20.25" customHeight="1" x14ac:dyDescent="0.2">
      <c r="A55" s="267"/>
      <c r="B55" s="2698"/>
      <c r="C55" s="307"/>
      <c r="D55" s="2687" t="s">
        <v>533</v>
      </c>
      <c r="E55" s="2687"/>
      <c r="F55" s="2687"/>
      <c r="G55" s="2687"/>
      <c r="H55" s="2687"/>
      <c r="I55" s="2687"/>
      <c r="J55" s="2687"/>
      <c r="K55" s="2687"/>
      <c r="L55" s="2687"/>
      <c r="M55" s="2687"/>
      <c r="N55" s="2687"/>
      <c r="O55" s="2687"/>
      <c r="P55" s="2687"/>
      <c r="Q55" s="2687"/>
      <c r="R55" s="2687"/>
      <c r="S55" s="2687"/>
      <c r="T55" s="2687"/>
      <c r="U55" s="2687"/>
      <c r="V55" s="362"/>
      <c r="W55" s="362"/>
      <c r="X55" s="362"/>
      <c r="Y55" s="363"/>
      <c r="Z55" s="273"/>
      <c r="AA55" s="279"/>
      <c r="AB55" s="280"/>
      <c r="AD55" s="913"/>
      <c r="AE55" s="913"/>
      <c r="AF55" s="913"/>
      <c r="AG55" s="913"/>
      <c r="AH55" s="913"/>
      <c r="AI55" s="913"/>
      <c r="AJ55" s="913"/>
      <c r="AK55" s="914"/>
    </row>
    <row r="56" spans="1:37" s="270" customFormat="1" ht="16.5" customHeight="1" x14ac:dyDescent="0.2">
      <c r="A56" s="267"/>
      <c r="B56" s="2698"/>
      <c r="C56" s="307"/>
      <c r="D56" s="2687"/>
      <c r="E56" s="2687"/>
      <c r="F56" s="2687"/>
      <c r="G56" s="2687"/>
      <c r="H56" s="2687"/>
      <c r="I56" s="2687"/>
      <c r="J56" s="2687"/>
      <c r="K56" s="2687"/>
      <c r="L56" s="2687"/>
      <c r="M56" s="2687"/>
      <c r="N56" s="2687"/>
      <c r="O56" s="2687"/>
      <c r="P56" s="2687"/>
      <c r="Q56" s="2687"/>
      <c r="R56" s="2687"/>
      <c r="S56" s="2687"/>
      <c r="T56" s="2687"/>
      <c r="U56" s="2687"/>
      <c r="V56" s="362"/>
      <c r="W56" s="362"/>
      <c r="X56" s="362"/>
      <c r="Y56" s="363"/>
      <c r="Z56" s="273"/>
      <c r="AA56" s="279"/>
      <c r="AB56" s="280"/>
      <c r="AD56" s="913"/>
      <c r="AE56" s="917">
        <v>2</v>
      </c>
      <c r="AF56" s="913"/>
      <c r="AG56" s="913"/>
      <c r="AH56" s="913"/>
      <c r="AI56" s="913"/>
      <c r="AJ56" s="913"/>
      <c r="AK56" s="914"/>
    </row>
    <row r="57" spans="1:37" s="270" customFormat="1" ht="6.75" customHeight="1" x14ac:dyDescent="0.2">
      <c r="A57" s="267"/>
      <c r="B57" s="2699"/>
      <c r="C57" s="292"/>
      <c r="D57" s="2703"/>
      <c r="E57" s="2703"/>
      <c r="F57" s="2703"/>
      <c r="G57" s="2703"/>
      <c r="H57" s="2703"/>
      <c r="I57" s="2703"/>
      <c r="J57" s="2703"/>
      <c r="K57" s="2703"/>
      <c r="L57" s="2703"/>
      <c r="M57" s="2703"/>
      <c r="N57" s="2703"/>
      <c r="O57" s="2703"/>
      <c r="P57" s="2703"/>
      <c r="Q57" s="2703"/>
      <c r="R57" s="2703"/>
      <c r="S57" s="2703"/>
      <c r="T57" s="2703"/>
      <c r="U57" s="2703"/>
      <c r="V57" s="364"/>
      <c r="W57" s="364"/>
      <c r="X57" s="364"/>
      <c r="Y57" s="365"/>
      <c r="Z57" s="273"/>
      <c r="AA57" s="279"/>
      <c r="AB57" s="280"/>
      <c r="AD57" s="913"/>
      <c r="AE57" s="913"/>
      <c r="AF57" s="913"/>
      <c r="AG57" s="913"/>
      <c r="AH57" s="913"/>
      <c r="AI57" s="913"/>
      <c r="AJ57" s="913"/>
      <c r="AK57" s="914"/>
    </row>
    <row r="58" spans="1:37" s="270" customFormat="1" ht="20.25" customHeight="1" thickBot="1" x14ac:dyDescent="0.25">
      <c r="A58" s="267"/>
      <c r="B58" s="307"/>
      <c r="C58" s="307"/>
      <c r="D58" s="317"/>
      <c r="E58" s="317"/>
      <c r="F58" s="317"/>
      <c r="G58" s="317"/>
      <c r="H58" s="317"/>
      <c r="I58" s="317"/>
      <c r="J58" s="317"/>
      <c r="K58" s="317"/>
      <c r="L58" s="317"/>
      <c r="M58" s="317"/>
      <c r="N58" s="317"/>
      <c r="O58" s="317"/>
      <c r="P58" s="317"/>
      <c r="Q58" s="317"/>
      <c r="R58" s="317"/>
      <c r="S58" s="317"/>
      <c r="T58" s="317"/>
      <c r="U58" s="317"/>
      <c r="V58" s="307"/>
      <c r="W58" s="307"/>
      <c r="X58" s="307"/>
      <c r="Y58" s="307"/>
      <c r="Z58" s="273"/>
      <c r="AA58" s="279"/>
      <c r="AB58" s="280"/>
      <c r="AD58" s="913"/>
      <c r="AE58" s="913"/>
      <c r="AF58" s="913"/>
      <c r="AG58" s="913"/>
      <c r="AH58" s="913"/>
      <c r="AI58" s="913"/>
      <c r="AJ58" s="913"/>
      <c r="AK58" s="914"/>
    </row>
    <row r="59" spans="1:37" s="270" customFormat="1" ht="18.75" customHeight="1" thickTop="1" thickBot="1" x14ac:dyDescent="0.25">
      <c r="A59" s="267"/>
      <c r="B59" s="2705" t="s">
        <v>243</v>
      </c>
      <c r="C59" s="2706"/>
      <c r="D59" s="2706"/>
      <c r="E59" s="2706"/>
      <c r="F59" s="2706"/>
      <c r="G59" s="2707"/>
      <c r="H59" s="2708" t="str">
        <f>IF(AND(AF14="1",AE30="1",AE35=1,AE43="1",AE53=1),"特定事業所加算（Ⅰ）該当",IF(OR(AND(AF14="1",AE30="1"),AND(AF14="1",AE35=1,AE43="1")),"特定事業所加算（Ⅱ）該当",IF(AND(AF14="1",AE53=1),"特定事業所加算（Ⅲ）該当",IF(AND(AF9="1",AE56=1),"特定事業所加算（Ⅳ）","非該当"))))</f>
        <v>非該当</v>
      </c>
      <c r="I59" s="2709"/>
      <c r="J59" s="2709"/>
      <c r="K59" s="2709"/>
      <c r="L59" s="2709"/>
      <c r="M59" s="2709"/>
      <c r="N59" s="2709"/>
      <c r="O59" s="2709"/>
      <c r="P59" s="2709"/>
      <c r="Q59" s="2709"/>
      <c r="R59" s="2709"/>
      <c r="S59" s="2709"/>
      <c r="T59" s="2709"/>
      <c r="U59" s="2709"/>
      <c r="V59" s="2709"/>
      <c r="W59" s="2709"/>
      <c r="X59" s="2709"/>
      <c r="Y59" s="2710"/>
      <c r="Z59" s="273"/>
      <c r="AA59" s="279"/>
      <c r="AB59" s="280"/>
      <c r="AD59" s="913"/>
      <c r="AE59" s="913"/>
      <c r="AF59" s="913"/>
      <c r="AG59" s="913"/>
      <c r="AH59" s="913"/>
      <c r="AI59" s="913"/>
      <c r="AJ59" s="913"/>
      <c r="AK59" s="914"/>
    </row>
    <row r="60" spans="1:37" s="270" customFormat="1" ht="12.75" customHeight="1" thickTop="1" x14ac:dyDescent="0.2">
      <c r="A60" s="267"/>
      <c r="B60" s="307"/>
      <c r="C60" s="307"/>
      <c r="D60" s="307"/>
      <c r="E60" s="307"/>
      <c r="F60" s="307"/>
      <c r="G60" s="307"/>
      <c r="H60" s="307"/>
      <c r="I60" s="307"/>
      <c r="J60" s="307"/>
      <c r="K60" s="307"/>
      <c r="L60" s="307"/>
      <c r="M60" s="307"/>
      <c r="N60" s="307"/>
      <c r="O60" s="307"/>
      <c r="P60" s="307"/>
      <c r="Q60" s="307"/>
      <c r="R60" s="307"/>
      <c r="S60" s="307"/>
      <c r="T60" s="307"/>
      <c r="U60" s="307"/>
      <c r="V60" s="307"/>
      <c r="W60" s="307"/>
      <c r="X60" s="307"/>
      <c r="Y60" s="307"/>
      <c r="Z60" s="273"/>
      <c r="AA60" s="279"/>
      <c r="AB60" s="280"/>
      <c r="AD60" s="913"/>
      <c r="AE60" s="913"/>
      <c r="AF60" s="913"/>
      <c r="AG60" s="913"/>
      <c r="AH60" s="913"/>
      <c r="AI60" s="913"/>
      <c r="AJ60" s="913"/>
      <c r="AK60" s="914"/>
    </row>
    <row r="61" spans="1:37" s="270" customFormat="1" ht="3" customHeight="1" x14ac:dyDescent="0.2">
      <c r="A61" s="267"/>
      <c r="B61" s="334"/>
      <c r="C61" s="334"/>
      <c r="D61" s="334"/>
      <c r="E61" s="307"/>
      <c r="F61" s="307"/>
      <c r="G61" s="307"/>
      <c r="H61" s="307"/>
      <c r="I61" s="307"/>
      <c r="J61" s="307"/>
      <c r="K61" s="307"/>
      <c r="L61" s="307"/>
      <c r="M61" s="307"/>
      <c r="N61" s="307"/>
      <c r="O61" s="307"/>
      <c r="P61" s="307"/>
      <c r="Q61" s="307"/>
      <c r="R61" s="307"/>
      <c r="S61" s="307"/>
      <c r="T61" s="307"/>
      <c r="U61" s="307"/>
      <c r="V61" s="307"/>
      <c r="W61" s="307"/>
      <c r="X61" s="307"/>
      <c r="Y61" s="307"/>
      <c r="Z61" s="273"/>
      <c r="AA61" s="269"/>
      <c r="AD61" s="913"/>
      <c r="AE61" s="913"/>
      <c r="AF61" s="913"/>
      <c r="AG61" s="913"/>
      <c r="AH61" s="913"/>
      <c r="AI61" s="913"/>
      <c r="AJ61" s="913"/>
      <c r="AK61" s="914"/>
    </row>
    <row r="62" spans="1:37" s="270" customFormat="1" ht="18" customHeight="1" x14ac:dyDescent="0.2">
      <c r="A62" s="267"/>
      <c r="B62" s="366" t="s">
        <v>244</v>
      </c>
      <c r="C62" s="2676" t="s">
        <v>932</v>
      </c>
      <c r="D62" s="2677"/>
      <c r="E62" s="2677"/>
      <c r="F62" s="2677"/>
      <c r="G62" s="2677"/>
      <c r="H62" s="2677"/>
      <c r="I62" s="2677"/>
      <c r="J62" s="2677"/>
      <c r="K62" s="2677"/>
      <c r="L62" s="2677"/>
      <c r="M62" s="2677"/>
      <c r="N62" s="2677"/>
      <c r="O62" s="2677"/>
      <c r="P62" s="2677"/>
      <c r="Q62" s="2677"/>
      <c r="R62" s="2677"/>
      <c r="S62" s="2677"/>
      <c r="T62" s="2677"/>
      <c r="U62" s="2677"/>
      <c r="V62" s="2677"/>
      <c r="W62" s="2677"/>
      <c r="X62" s="2677"/>
      <c r="Y62" s="2677"/>
      <c r="Z62" s="273"/>
      <c r="AA62" s="269"/>
      <c r="AD62" s="913"/>
      <c r="AE62" s="913"/>
      <c r="AF62" s="913"/>
      <c r="AG62" s="913"/>
      <c r="AH62" s="913"/>
      <c r="AI62" s="913"/>
      <c r="AJ62" s="913"/>
      <c r="AK62" s="914"/>
    </row>
    <row r="63" spans="1:37" s="270" customFormat="1" ht="18" customHeight="1" x14ac:dyDescent="0.2">
      <c r="A63" s="267"/>
      <c r="B63" s="367"/>
      <c r="C63" s="2677"/>
      <c r="D63" s="2677"/>
      <c r="E63" s="2677"/>
      <c r="F63" s="2677"/>
      <c r="G63" s="2677"/>
      <c r="H63" s="2677"/>
      <c r="I63" s="2677"/>
      <c r="J63" s="2677"/>
      <c r="K63" s="2677"/>
      <c r="L63" s="2677"/>
      <c r="M63" s="2677"/>
      <c r="N63" s="2677"/>
      <c r="O63" s="2677"/>
      <c r="P63" s="2677"/>
      <c r="Q63" s="2677"/>
      <c r="R63" s="2677"/>
      <c r="S63" s="2677"/>
      <c r="T63" s="2677"/>
      <c r="U63" s="2677"/>
      <c r="V63" s="2677"/>
      <c r="W63" s="2677"/>
      <c r="X63" s="2677"/>
      <c r="Y63" s="2677"/>
      <c r="Z63" s="367"/>
      <c r="AA63" s="269"/>
      <c r="AD63" s="913"/>
      <c r="AE63" s="913"/>
      <c r="AF63" s="913"/>
      <c r="AG63" s="913"/>
      <c r="AH63" s="913"/>
      <c r="AI63" s="913"/>
      <c r="AJ63" s="913"/>
      <c r="AK63" s="914"/>
    </row>
    <row r="64" spans="1:37" s="270" customFormat="1" ht="18" customHeight="1" x14ac:dyDescent="0.2">
      <c r="A64" s="267"/>
      <c r="B64" s="368" t="s">
        <v>275</v>
      </c>
      <c r="C64" s="2677"/>
      <c r="D64" s="2677"/>
      <c r="E64" s="2677"/>
      <c r="F64" s="2677"/>
      <c r="G64" s="2677"/>
      <c r="H64" s="2677"/>
      <c r="I64" s="2677"/>
      <c r="J64" s="2677"/>
      <c r="K64" s="2677"/>
      <c r="L64" s="2677"/>
      <c r="M64" s="2677"/>
      <c r="N64" s="2677"/>
      <c r="O64" s="2677"/>
      <c r="P64" s="2677"/>
      <c r="Q64" s="2677"/>
      <c r="R64" s="2677"/>
      <c r="S64" s="2677"/>
      <c r="T64" s="2677"/>
      <c r="U64" s="2677"/>
      <c r="V64" s="2677"/>
      <c r="W64" s="2677"/>
      <c r="X64" s="2677"/>
      <c r="Y64" s="2677"/>
      <c r="Z64" s="368"/>
      <c r="AA64" s="269"/>
      <c r="AD64" s="913"/>
      <c r="AE64" s="913"/>
      <c r="AF64" s="913"/>
      <c r="AG64" s="913"/>
      <c r="AH64" s="913"/>
      <c r="AI64" s="913"/>
      <c r="AJ64" s="913"/>
      <c r="AK64" s="914"/>
    </row>
    <row r="65" spans="1:37" s="270" customFormat="1" ht="27.75" customHeight="1" x14ac:dyDescent="0.2">
      <c r="A65" s="267"/>
      <c r="B65" s="368" t="s">
        <v>276</v>
      </c>
      <c r="C65" s="2677"/>
      <c r="D65" s="2677"/>
      <c r="E65" s="2677"/>
      <c r="F65" s="2677"/>
      <c r="G65" s="2677"/>
      <c r="H65" s="2677"/>
      <c r="I65" s="2677"/>
      <c r="J65" s="2677"/>
      <c r="K65" s="2677"/>
      <c r="L65" s="2677"/>
      <c r="M65" s="2677"/>
      <c r="N65" s="2677"/>
      <c r="O65" s="2677"/>
      <c r="P65" s="2677"/>
      <c r="Q65" s="2677"/>
      <c r="R65" s="2677"/>
      <c r="S65" s="2677"/>
      <c r="T65" s="2677"/>
      <c r="U65" s="2677"/>
      <c r="V65" s="2677"/>
      <c r="W65" s="2677"/>
      <c r="X65" s="2677"/>
      <c r="Y65" s="2677"/>
      <c r="Z65" s="368"/>
      <c r="AA65" s="269"/>
      <c r="AD65" s="913"/>
      <c r="AE65" s="913"/>
      <c r="AF65" s="913"/>
      <c r="AG65" s="913"/>
      <c r="AH65" s="913"/>
      <c r="AI65" s="913"/>
      <c r="AJ65" s="913"/>
      <c r="AK65" s="914"/>
    </row>
    <row r="66" spans="1:37" s="270" customFormat="1" ht="18" customHeight="1" x14ac:dyDescent="0.2">
      <c r="A66" s="267"/>
      <c r="B66" s="2678" t="s">
        <v>897</v>
      </c>
      <c r="C66" s="2679"/>
      <c r="D66" s="2679"/>
      <c r="E66" s="2679"/>
      <c r="F66" s="2679"/>
      <c r="G66" s="2679"/>
      <c r="H66" s="2679"/>
      <c r="I66" s="2679"/>
      <c r="J66" s="2679"/>
      <c r="K66" s="2679"/>
      <c r="L66" s="2679"/>
      <c r="M66" s="2679"/>
      <c r="N66" s="2679"/>
      <c r="O66" s="2679"/>
      <c r="P66" s="2679"/>
      <c r="Q66" s="2679"/>
      <c r="R66" s="2679"/>
      <c r="S66" s="2679"/>
      <c r="T66" s="2679"/>
      <c r="U66" s="2679"/>
      <c r="V66" s="2679"/>
      <c r="W66" s="2679"/>
      <c r="X66" s="2679"/>
      <c r="Y66" s="2680"/>
      <c r="Z66" s="369"/>
      <c r="AA66" s="269"/>
      <c r="AD66" s="913"/>
      <c r="AE66" s="913"/>
      <c r="AF66" s="913"/>
      <c r="AG66" s="913"/>
      <c r="AH66" s="913"/>
      <c r="AI66" s="913"/>
      <c r="AJ66" s="913"/>
      <c r="AK66" s="914"/>
    </row>
    <row r="67" spans="1:37" x14ac:dyDescent="0.2">
      <c r="B67" s="2681"/>
      <c r="C67" s="2682"/>
      <c r="D67" s="2682"/>
      <c r="E67" s="2682"/>
      <c r="F67" s="2682"/>
      <c r="G67" s="2682"/>
      <c r="H67" s="2682"/>
      <c r="I67" s="2682"/>
      <c r="J67" s="2682"/>
      <c r="K67" s="2682"/>
      <c r="L67" s="2682"/>
      <c r="M67" s="2682"/>
      <c r="N67" s="2682"/>
      <c r="O67" s="2682"/>
      <c r="P67" s="2682"/>
      <c r="Q67" s="2682"/>
      <c r="R67" s="2682"/>
      <c r="S67" s="2682"/>
      <c r="T67" s="2682"/>
      <c r="U67" s="2682"/>
      <c r="V67" s="2682"/>
      <c r="W67" s="2682"/>
      <c r="X67" s="2682"/>
      <c r="Y67" s="2683"/>
      <c r="AD67" s="913"/>
      <c r="AE67" s="913"/>
      <c r="AF67" s="913"/>
      <c r="AG67" s="913"/>
      <c r="AH67" s="913"/>
      <c r="AI67" s="913"/>
      <c r="AJ67" s="913"/>
      <c r="AK67" s="914"/>
    </row>
    <row r="68" spans="1:37" x14ac:dyDescent="0.2">
      <c r="B68" s="2681"/>
      <c r="C68" s="2682"/>
      <c r="D68" s="2682"/>
      <c r="E68" s="2682"/>
      <c r="F68" s="2682"/>
      <c r="G68" s="2682"/>
      <c r="H68" s="2682"/>
      <c r="I68" s="2682"/>
      <c r="J68" s="2682"/>
      <c r="K68" s="2682"/>
      <c r="L68" s="2682"/>
      <c r="M68" s="2682"/>
      <c r="N68" s="2682"/>
      <c r="O68" s="2682"/>
      <c r="P68" s="2682"/>
      <c r="Q68" s="2682"/>
      <c r="R68" s="2682"/>
      <c r="S68" s="2682"/>
      <c r="T68" s="2682"/>
      <c r="U68" s="2682"/>
      <c r="V68" s="2682"/>
      <c r="W68" s="2682"/>
      <c r="X68" s="2682"/>
      <c r="Y68" s="2683"/>
      <c r="AD68" s="913"/>
      <c r="AE68" s="913"/>
      <c r="AF68" s="913"/>
      <c r="AG68" s="913"/>
      <c r="AH68" s="913"/>
      <c r="AI68" s="913"/>
      <c r="AJ68" s="913"/>
      <c r="AK68" s="914"/>
    </row>
    <row r="69" spans="1:37" ht="26.25" customHeight="1" x14ac:dyDescent="0.2">
      <c r="B69" s="2681"/>
      <c r="C69" s="2682"/>
      <c r="D69" s="2682"/>
      <c r="E69" s="2682"/>
      <c r="F69" s="2682"/>
      <c r="G69" s="2682"/>
      <c r="H69" s="2682"/>
      <c r="I69" s="2682"/>
      <c r="J69" s="2682"/>
      <c r="K69" s="2682"/>
      <c r="L69" s="2682"/>
      <c r="M69" s="2682"/>
      <c r="N69" s="2682"/>
      <c r="O69" s="2682"/>
      <c r="P69" s="2682"/>
      <c r="Q69" s="2682"/>
      <c r="R69" s="2682"/>
      <c r="S69" s="2682"/>
      <c r="T69" s="2682"/>
      <c r="U69" s="2682"/>
      <c r="V69" s="2682"/>
      <c r="W69" s="2682"/>
      <c r="X69" s="2682"/>
      <c r="Y69" s="2683"/>
      <c r="AD69" s="913"/>
      <c r="AE69" s="913"/>
      <c r="AF69" s="913"/>
      <c r="AG69" s="913"/>
      <c r="AH69" s="913"/>
      <c r="AI69" s="913"/>
      <c r="AJ69" s="913"/>
      <c r="AK69" s="914"/>
    </row>
    <row r="70" spans="1:37" ht="26.25" customHeight="1" x14ac:dyDescent="0.2">
      <c r="B70" s="2681"/>
      <c r="C70" s="2682"/>
      <c r="D70" s="2682"/>
      <c r="E70" s="2682"/>
      <c r="F70" s="2682"/>
      <c r="G70" s="2682"/>
      <c r="H70" s="2682"/>
      <c r="I70" s="2682"/>
      <c r="J70" s="2682"/>
      <c r="K70" s="2682"/>
      <c r="L70" s="2682"/>
      <c r="M70" s="2682"/>
      <c r="N70" s="2682"/>
      <c r="O70" s="2682"/>
      <c r="P70" s="2682"/>
      <c r="Q70" s="2682"/>
      <c r="R70" s="2682"/>
      <c r="S70" s="2682"/>
      <c r="T70" s="2682"/>
      <c r="U70" s="2682"/>
      <c r="V70" s="2682"/>
      <c r="W70" s="2682"/>
      <c r="X70" s="2682"/>
      <c r="Y70" s="2683"/>
      <c r="AD70" s="913"/>
      <c r="AE70" s="913"/>
      <c r="AF70" s="913"/>
      <c r="AG70" s="913"/>
      <c r="AH70" s="913"/>
      <c r="AI70" s="913"/>
      <c r="AJ70" s="913"/>
      <c r="AK70" s="914"/>
    </row>
    <row r="71" spans="1:37" ht="31.5" customHeight="1" x14ac:dyDescent="0.2">
      <c r="B71" s="2681"/>
      <c r="C71" s="2682"/>
      <c r="D71" s="2682"/>
      <c r="E71" s="2682"/>
      <c r="F71" s="2682"/>
      <c r="G71" s="2682"/>
      <c r="H71" s="2682"/>
      <c r="I71" s="2682"/>
      <c r="J71" s="2682"/>
      <c r="K71" s="2682"/>
      <c r="L71" s="2682"/>
      <c r="M71" s="2682"/>
      <c r="N71" s="2682"/>
      <c r="O71" s="2682"/>
      <c r="P71" s="2682"/>
      <c r="Q71" s="2682"/>
      <c r="R71" s="2682"/>
      <c r="S71" s="2682"/>
      <c r="T71" s="2682"/>
      <c r="U71" s="2682"/>
      <c r="V71" s="2682"/>
      <c r="W71" s="2682"/>
      <c r="X71" s="2682"/>
      <c r="Y71" s="2683"/>
      <c r="AD71" s="913"/>
      <c r="AE71" s="913"/>
      <c r="AF71" s="913"/>
      <c r="AG71" s="913"/>
      <c r="AH71" s="913"/>
      <c r="AI71" s="913"/>
      <c r="AJ71" s="913"/>
      <c r="AK71" s="914"/>
    </row>
    <row r="72" spans="1:37" ht="34.5" customHeight="1" x14ac:dyDescent="0.2">
      <c r="B72" s="2684"/>
      <c r="C72" s="2685"/>
      <c r="D72" s="2685"/>
      <c r="E72" s="2685"/>
      <c r="F72" s="2685"/>
      <c r="G72" s="2685"/>
      <c r="H72" s="2685"/>
      <c r="I72" s="2685"/>
      <c r="J72" s="2685"/>
      <c r="K72" s="2685"/>
      <c r="L72" s="2685"/>
      <c r="M72" s="2685"/>
      <c r="N72" s="2685"/>
      <c r="O72" s="2685"/>
      <c r="P72" s="2685"/>
      <c r="Q72" s="2685"/>
      <c r="R72" s="2685"/>
      <c r="S72" s="2685"/>
      <c r="T72" s="2685"/>
      <c r="U72" s="2685"/>
      <c r="V72" s="2685"/>
      <c r="W72" s="2685"/>
      <c r="X72" s="2685"/>
      <c r="Y72" s="2686"/>
      <c r="AD72" s="913"/>
      <c r="AE72" s="913"/>
      <c r="AF72" s="913"/>
      <c r="AG72" s="913"/>
      <c r="AH72" s="913"/>
      <c r="AI72" s="913"/>
      <c r="AJ72" s="913"/>
      <c r="AK72" s="914"/>
    </row>
    <row r="73" spans="1:37" x14ac:dyDescent="0.2">
      <c r="B73" s="334"/>
      <c r="C73" s="334"/>
      <c r="D73" s="334"/>
      <c r="E73" s="334"/>
      <c r="F73" s="334"/>
      <c r="G73" s="334"/>
      <c r="H73" s="334"/>
      <c r="I73" s="334"/>
      <c r="J73" s="334"/>
      <c r="K73" s="334"/>
      <c r="L73" s="334"/>
      <c r="M73" s="334"/>
      <c r="N73" s="334"/>
      <c r="O73" s="334"/>
      <c r="P73" s="334"/>
      <c r="Q73" s="334"/>
      <c r="R73" s="334"/>
      <c r="S73" s="334"/>
      <c r="T73" s="334"/>
      <c r="U73" s="334"/>
      <c r="V73" s="334"/>
      <c r="W73" s="334"/>
      <c r="X73" s="334"/>
      <c r="Y73" s="334"/>
      <c r="AD73" s="913"/>
      <c r="AE73" s="913"/>
      <c r="AF73" s="913"/>
      <c r="AG73" s="913"/>
      <c r="AH73" s="913"/>
      <c r="AI73" s="913"/>
      <c r="AJ73" s="913"/>
      <c r="AK73" s="914"/>
    </row>
    <row r="74" spans="1:37" x14ac:dyDescent="0.2">
      <c r="B74" s="334"/>
      <c r="C74" s="334"/>
      <c r="D74" s="334"/>
      <c r="E74" s="334"/>
      <c r="F74" s="334"/>
      <c r="G74" s="334"/>
      <c r="H74" s="334"/>
      <c r="I74" s="334"/>
      <c r="J74" s="334"/>
      <c r="K74" s="334"/>
      <c r="L74" s="334"/>
      <c r="M74" s="334"/>
      <c r="N74" s="334"/>
      <c r="O74" s="334"/>
      <c r="P74" s="334"/>
      <c r="Q74" s="334"/>
      <c r="R74" s="334"/>
      <c r="S74" s="334"/>
      <c r="T74" s="334"/>
      <c r="U74" s="334"/>
      <c r="V74" s="334"/>
      <c r="W74" s="334"/>
      <c r="X74" s="334"/>
      <c r="Y74" s="334"/>
      <c r="AD74" s="913"/>
      <c r="AE74" s="913"/>
      <c r="AF74" s="913"/>
      <c r="AG74" s="913"/>
      <c r="AH74" s="913"/>
      <c r="AI74" s="913"/>
      <c r="AJ74" s="913"/>
      <c r="AK74" s="914"/>
    </row>
    <row r="75" spans="1:37" x14ac:dyDescent="0.2">
      <c r="B75" s="334"/>
      <c r="C75" s="334"/>
      <c r="D75" s="334"/>
      <c r="E75" s="334"/>
      <c r="F75" s="334"/>
      <c r="G75" s="334"/>
      <c r="H75" s="334"/>
      <c r="I75" s="334"/>
      <c r="J75" s="334"/>
      <c r="K75" s="334"/>
      <c r="L75" s="334"/>
      <c r="M75" s="334"/>
      <c r="N75" s="334"/>
      <c r="O75" s="334"/>
      <c r="P75" s="334"/>
      <c r="Q75" s="334"/>
      <c r="R75" s="334"/>
      <c r="S75" s="334"/>
      <c r="T75" s="334"/>
      <c r="U75" s="334"/>
      <c r="V75" s="334"/>
      <c r="W75" s="334"/>
      <c r="X75" s="334"/>
      <c r="Y75" s="334"/>
      <c r="AD75" s="913"/>
      <c r="AE75" s="913"/>
      <c r="AF75" s="913"/>
      <c r="AG75" s="913"/>
      <c r="AH75" s="913"/>
      <c r="AI75" s="913"/>
      <c r="AJ75" s="913"/>
      <c r="AK75" s="914"/>
    </row>
    <row r="76" spans="1:37" x14ac:dyDescent="0.2">
      <c r="B76" s="334"/>
      <c r="C76" s="334"/>
      <c r="D76" s="334"/>
      <c r="E76" s="334"/>
      <c r="F76" s="334"/>
      <c r="G76" s="334"/>
      <c r="H76" s="334"/>
      <c r="I76" s="334"/>
      <c r="J76" s="334"/>
      <c r="K76" s="334"/>
      <c r="L76" s="334"/>
      <c r="M76" s="334"/>
      <c r="N76" s="334"/>
      <c r="O76" s="334"/>
      <c r="P76" s="334"/>
      <c r="Q76" s="334"/>
      <c r="R76" s="334"/>
      <c r="S76" s="334"/>
      <c r="T76" s="334"/>
      <c r="U76" s="334"/>
      <c r="V76" s="334"/>
      <c r="W76" s="334"/>
      <c r="X76" s="334"/>
      <c r="Y76" s="334"/>
      <c r="AD76" s="913"/>
      <c r="AE76" s="913"/>
      <c r="AF76" s="913"/>
      <c r="AG76" s="913"/>
      <c r="AH76" s="913"/>
      <c r="AI76" s="913"/>
      <c r="AJ76" s="913"/>
      <c r="AK76" s="914"/>
    </row>
    <row r="77" spans="1:37" x14ac:dyDescent="0.2">
      <c r="B77" s="334"/>
      <c r="C77" s="334"/>
      <c r="D77" s="334"/>
      <c r="E77" s="334"/>
      <c r="F77" s="334"/>
      <c r="G77" s="334"/>
      <c r="H77" s="334"/>
      <c r="I77" s="334"/>
      <c r="J77" s="334"/>
      <c r="K77" s="334"/>
      <c r="L77" s="334"/>
      <c r="M77" s="334"/>
      <c r="N77" s="334"/>
      <c r="O77" s="334"/>
      <c r="P77" s="334"/>
      <c r="Q77" s="334"/>
      <c r="R77" s="334"/>
      <c r="S77" s="334"/>
      <c r="T77" s="334"/>
      <c r="U77" s="334"/>
      <c r="V77" s="334"/>
      <c r="W77" s="334"/>
      <c r="X77" s="334"/>
      <c r="Y77" s="334"/>
      <c r="AD77" s="913"/>
      <c r="AE77" s="913"/>
      <c r="AF77" s="913"/>
      <c r="AG77" s="913"/>
      <c r="AH77" s="913"/>
      <c r="AI77" s="913"/>
      <c r="AJ77" s="913"/>
      <c r="AK77" s="914"/>
    </row>
    <row r="78" spans="1:37" x14ac:dyDescent="0.2">
      <c r="B78" s="334"/>
      <c r="C78" s="334"/>
      <c r="D78" s="334"/>
      <c r="E78" s="334"/>
      <c r="F78" s="334"/>
      <c r="G78" s="334"/>
      <c r="H78" s="334"/>
      <c r="I78" s="334"/>
      <c r="J78" s="334"/>
      <c r="K78" s="334"/>
      <c r="L78" s="334"/>
      <c r="M78" s="334"/>
      <c r="N78" s="334"/>
      <c r="O78" s="334"/>
      <c r="P78" s="334"/>
      <c r="Q78" s="334"/>
      <c r="R78" s="334"/>
      <c r="S78" s="334"/>
      <c r="T78" s="334"/>
      <c r="U78" s="334"/>
      <c r="V78" s="334"/>
      <c r="W78" s="334"/>
      <c r="X78" s="334"/>
      <c r="Y78" s="334"/>
      <c r="AD78" s="913"/>
      <c r="AE78" s="913"/>
      <c r="AF78" s="913"/>
      <c r="AG78" s="913"/>
      <c r="AH78" s="913"/>
      <c r="AI78" s="913"/>
      <c r="AJ78" s="913"/>
      <c r="AK78" s="914"/>
    </row>
    <row r="79" spans="1:37" x14ac:dyDescent="0.2">
      <c r="B79" s="334"/>
      <c r="C79" s="334"/>
      <c r="D79" s="334"/>
      <c r="E79" s="334"/>
      <c r="F79" s="334"/>
      <c r="G79" s="334"/>
      <c r="H79" s="334"/>
      <c r="I79" s="334"/>
      <c r="J79" s="334"/>
      <c r="K79" s="334"/>
      <c r="L79" s="334"/>
      <c r="M79" s="334"/>
      <c r="N79" s="334"/>
      <c r="O79" s="334"/>
      <c r="P79" s="334"/>
      <c r="Q79" s="334"/>
      <c r="R79" s="334"/>
      <c r="S79" s="334"/>
      <c r="T79" s="334"/>
      <c r="U79" s="334"/>
      <c r="V79" s="334"/>
      <c r="W79" s="334"/>
      <c r="X79" s="334"/>
      <c r="Y79" s="334"/>
      <c r="AD79" s="913"/>
      <c r="AE79" s="913"/>
      <c r="AF79" s="913"/>
      <c r="AG79" s="913"/>
      <c r="AH79" s="913"/>
      <c r="AI79" s="913"/>
      <c r="AJ79" s="913"/>
      <c r="AK79" s="914"/>
    </row>
    <row r="80" spans="1:37" x14ac:dyDescent="0.2">
      <c r="B80" s="334"/>
      <c r="C80" s="334"/>
      <c r="D80" s="334"/>
      <c r="E80" s="334"/>
      <c r="F80" s="334"/>
      <c r="G80" s="334"/>
      <c r="H80" s="334"/>
      <c r="I80" s="334"/>
      <c r="J80" s="334"/>
      <c r="K80" s="334"/>
      <c r="L80" s="334"/>
      <c r="M80" s="334"/>
      <c r="N80" s="334"/>
      <c r="O80" s="334"/>
      <c r="P80" s="334"/>
      <c r="Q80" s="334"/>
      <c r="R80" s="334"/>
      <c r="S80" s="334"/>
      <c r="T80" s="334"/>
      <c r="U80" s="334"/>
      <c r="V80" s="334"/>
      <c r="W80" s="334"/>
      <c r="X80" s="334"/>
      <c r="Y80" s="334"/>
      <c r="AD80" s="913"/>
      <c r="AE80" s="913"/>
      <c r="AF80" s="913"/>
      <c r="AG80" s="913"/>
      <c r="AH80" s="913"/>
      <c r="AI80" s="913"/>
      <c r="AJ80" s="913"/>
      <c r="AK80" s="914"/>
    </row>
    <row r="81" spans="2:37" x14ac:dyDescent="0.2">
      <c r="B81" s="334"/>
      <c r="C81" s="334"/>
      <c r="D81" s="334"/>
      <c r="E81" s="334"/>
      <c r="F81" s="334"/>
      <c r="G81" s="334"/>
      <c r="H81" s="334"/>
      <c r="I81" s="334"/>
      <c r="J81" s="334"/>
      <c r="K81" s="334"/>
      <c r="L81" s="334"/>
      <c r="M81" s="334"/>
      <c r="N81" s="334"/>
      <c r="O81" s="334"/>
      <c r="P81" s="334"/>
      <c r="Q81" s="334"/>
      <c r="R81" s="334"/>
      <c r="S81" s="334"/>
      <c r="T81" s="334"/>
      <c r="U81" s="334"/>
      <c r="V81" s="334"/>
      <c r="W81" s="334"/>
      <c r="X81" s="334"/>
      <c r="Y81" s="334"/>
      <c r="AD81" s="913"/>
      <c r="AE81" s="913"/>
      <c r="AF81" s="913"/>
      <c r="AG81" s="913"/>
      <c r="AH81" s="913"/>
      <c r="AI81" s="913"/>
      <c r="AJ81" s="913"/>
      <c r="AK81" s="914"/>
    </row>
    <row r="82" spans="2:37" x14ac:dyDescent="0.2">
      <c r="B82" s="334"/>
      <c r="C82" s="334"/>
      <c r="D82" s="334"/>
      <c r="E82" s="334"/>
      <c r="F82" s="334"/>
      <c r="G82" s="334"/>
      <c r="H82" s="334"/>
      <c r="I82" s="334"/>
      <c r="J82" s="334"/>
      <c r="K82" s="334"/>
      <c r="L82" s="334"/>
      <c r="M82" s="334"/>
      <c r="N82" s="334"/>
      <c r="O82" s="334"/>
      <c r="P82" s="334"/>
      <c r="Q82" s="334"/>
      <c r="R82" s="334"/>
      <c r="S82" s="334"/>
      <c r="T82" s="334"/>
      <c r="U82" s="334"/>
      <c r="V82" s="334"/>
      <c r="W82" s="334"/>
      <c r="X82" s="334"/>
      <c r="Y82" s="334"/>
      <c r="AD82" s="913"/>
      <c r="AE82" s="913"/>
      <c r="AF82" s="913"/>
      <c r="AG82" s="913"/>
      <c r="AH82" s="913"/>
      <c r="AI82" s="913"/>
      <c r="AJ82" s="913"/>
      <c r="AK82" s="914"/>
    </row>
    <row r="83" spans="2:37" x14ac:dyDescent="0.2">
      <c r="B83" s="334"/>
      <c r="C83" s="334"/>
      <c r="D83" s="334"/>
      <c r="E83" s="334"/>
      <c r="F83" s="334"/>
      <c r="G83" s="334"/>
      <c r="H83" s="334"/>
      <c r="I83" s="334"/>
      <c r="J83" s="334"/>
      <c r="K83" s="334"/>
      <c r="L83" s="334"/>
      <c r="M83" s="334"/>
      <c r="N83" s="334"/>
      <c r="O83" s="334"/>
      <c r="P83" s="334"/>
      <c r="Q83" s="334"/>
      <c r="R83" s="334"/>
      <c r="S83" s="334"/>
      <c r="T83" s="334"/>
      <c r="U83" s="334"/>
      <c r="V83" s="334"/>
      <c r="W83" s="334"/>
      <c r="X83" s="334"/>
      <c r="Y83" s="334"/>
      <c r="AD83" s="913"/>
      <c r="AE83" s="913"/>
      <c r="AF83" s="913"/>
      <c r="AG83" s="913"/>
      <c r="AH83" s="913"/>
      <c r="AI83" s="913"/>
      <c r="AJ83" s="913"/>
      <c r="AK83" s="914"/>
    </row>
    <row r="84" spans="2:37" x14ac:dyDescent="0.2">
      <c r="B84" s="334"/>
      <c r="C84" s="334"/>
      <c r="D84" s="334"/>
      <c r="E84" s="334"/>
      <c r="F84" s="334"/>
      <c r="G84" s="334"/>
      <c r="H84" s="334"/>
      <c r="I84" s="334"/>
      <c r="J84" s="334"/>
      <c r="K84" s="334"/>
      <c r="L84" s="334"/>
      <c r="M84" s="334"/>
      <c r="N84" s="334"/>
      <c r="O84" s="334"/>
      <c r="P84" s="334"/>
      <c r="Q84" s="334"/>
      <c r="R84" s="334"/>
      <c r="S84" s="334"/>
      <c r="T84" s="334"/>
      <c r="U84" s="334"/>
      <c r="V84" s="334"/>
      <c r="W84" s="334"/>
      <c r="X84" s="334"/>
      <c r="Y84" s="334"/>
      <c r="AD84" s="913"/>
      <c r="AE84" s="913"/>
      <c r="AF84" s="913"/>
      <c r="AG84" s="913"/>
      <c r="AH84" s="913"/>
      <c r="AI84" s="913"/>
      <c r="AJ84" s="913"/>
      <c r="AK84" s="914"/>
    </row>
    <row r="85" spans="2:37" x14ac:dyDescent="0.2">
      <c r="B85" s="334"/>
      <c r="C85" s="334"/>
      <c r="D85" s="334"/>
      <c r="E85" s="334"/>
      <c r="F85" s="334"/>
      <c r="G85" s="334"/>
      <c r="H85" s="334"/>
      <c r="I85" s="334"/>
      <c r="J85" s="334"/>
      <c r="K85" s="334"/>
      <c r="L85" s="334"/>
      <c r="M85" s="334"/>
      <c r="N85" s="334"/>
      <c r="O85" s="334"/>
      <c r="P85" s="334"/>
      <c r="Q85" s="334"/>
      <c r="R85" s="334"/>
      <c r="S85" s="334"/>
      <c r="T85" s="334"/>
      <c r="U85" s="334"/>
      <c r="V85" s="334"/>
      <c r="W85" s="334"/>
      <c r="X85" s="334"/>
      <c r="Y85" s="334"/>
      <c r="AD85" s="913"/>
      <c r="AE85" s="913"/>
      <c r="AF85" s="913"/>
      <c r="AG85" s="913"/>
      <c r="AH85" s="913"/>
      <c r="AI85" s="913"/>
      <c r="AJ85" s="913"/>
      <c r="AK85" s="914"/>
    </row>
    <row r="86" spans="2:37" x14ac:dyDescent="0.2">
      <c r="B86" s="334"/>
      <c r="C86" s="334"/>
      <c r="D86" s="334"/>
      <c r="E86" s="334"/>
      <c r="F86" s="334"/>
      <c r="G86" s="334"/>
      <c r="H86" s="334"/>
      <c r="I86" s="334"/>
      <c r="J86" s="334"/>
      <c r="K86" s="334"/>
      <c r="L86" s="334"/>
      <c r="M86" s="334"/>
      <c r="N86" s="334"/>
      <c r="O86" s="334"/>
      <c r="P86" s="334"/>
      <c r="Q86" s="334"/>
      <c r="R86" s="334"/>
      <c r="S86" s="334"/>
      <c r="T86" s="334"/>
      <c r="U86" s="334"/>
      <c r="V86" s="334"/>
      <c r="W86" s="334"/>
      <c r="X86" s="334"/>
      <c r="Y86" s="334"/>
      <c r="AD86" s="913"/>
      <c r="AE86" s="913"/>
      <c r="AF86" s="913"/>
      <c r="AG86" s="913"/>
      <c r="AH86" s="913"/>
      <c r="AI86" s="913"/>
      <c r="AJ86" s="913"/>
      <c r="AK86" s="914"/>
    </row>
    <row r="87" spans="2:37" x14ac:dyDescent="0.2">
      <c r="B87" s="334"/>
      <c r="C87" s="334"/>
      <c r="D87" s="334"/>
      <c r="E87" s="334"/>
      <c r="F87" s="334"/>
      <c r="G87" s="334"/>
      <c r="H87" s="334"/>
      <c r="I87" s="334"/>
      <c r="J87" s="334"/>
      <c r="K87" s="334"/>
      <c r="L87" s="334"/>
      <c r="M87" s="334"/>
      <c r="N87" s="334"/>
      <c r="O87" s="334"/>
      <c r="P87" s="334"/>
      <c r="Q87" s="334"/>
      <c r="R87" s="334"/>
      <c r="S87" s="334"/>
      <c r="T87" s="334"/>
      <c r="U87" s="334"/>
      <c r="V87" s="334"/>
      <c r="W87" s="334"/>
      <c r="X87" s="334"/>
      <c r="Y87" s="334"/>
      <c r="AD87" s="913"/>
      <c r="AE87" s="913"/>
      <c r="AF87" s="913"/>
      <c r="AG87" s="913"/>
      <c r="AH87" s="913"/>
      <c r="AI87" s="913"/>
      <c r="AJ87" s="913"/>
      <c r="AK87" s="914"/>
    </row>
    <row r="88" spans="2:37" x14ac:dyDescent="0.2">
      <c r="B88" s="334"/>
      <c r="C88" s="334"/>
      <c r="D88" s="334"/>
      <c r="E88" s="334"/>
      <c r="F88" s="334"/>
      <c r="G88" s="334"/>
      <c r="H88" s="334"/>
      <c r="I88" s="334"/>
      <c r="J88" s="334"/>
      <c r="K88" s="334"/>
      <c r="L88" s="334"/>
      <c r="M88" s="334"/>
      <c r="N88" s="334"/>
      <c r="O88" s="334"/>
      <c r="P88" s="334"/>
      <c r="Q88" s="334"/>
      <c r="R88" s="334"/>
      <c r="S88" s="334"/>
      <c r="T88" s="334"/>
      <c r="U88" s="334"/>
      <c r="V88" s="334"/>
      <c r="W88" s="334"/>
      <c r="X88" s="334"/>
      <c r="Y88" s="334"/>
      <c r="AD88" s="913"/>
      <c r="AE88" s="913"/>
      <c r="AF88" s="913"/>
      <c r="AG88" s="913"/>
      <c r="AH88" s="913"/>
      <c r="AI88" s="913"/>
      <c r="AJ88" s="913"/>
      <c r="AK88" s="914"/>
    </row>
    <row r="89" spans="2:37" x14ac:dyDescent="0.2">
      <c r="B89" s="334"/>
      <c r="C89" s="334"/>
      <c r="D89" s="334"/>
      <c r="E89" s="334"/>
      <c r="F89" s="334"/>
      <c r="G89" s="334"/>
      <c r="H89" s="334"/>
      <c r="I89" s="334"/>
      <c r="J89" s="334"/>
      <c r="K89" s="334"/>
      <c r="L89" s="334"/>
      <c r="M89" s="334"/>
      <c r="N89" s="334"/>
      <c r="O89" s="334"/>
      <c r="P89" s="334"/>
      <c r="Q89" s="334"/>
      <c r="R89" s="334"/>
      <c r="S89" s="334"/>
      <c r="T89" s="334"/>
      <c r="U89" s="334"/>
      <c r="V89" s="334"/>
      <c r="W89" s="334"/>
      <c r="X89" s="334"/>
      <c r="Y89" s="334"/>
      <c r="AD89" s="913"/>
      <c r="AE89" s="913"/>
      <c r="AF89" s="913"/>
      <c r="AG89" s="913"/>
      <c r="AH89" s="913"/>
      <c r="AI89" s="913"/>
      <c r="AJ89" s="913"/>
      <c r="AK89" s="914"/>
    </row>
    <row r="90" spans="2:37" x14ac:dyDescent="0.2">
      <c r="B90" s="334"/>
      <c r="C90" s="334"/>
      <c r="D90" s="334"/>
      <c r="E90" s="334"/>
      <c r="F90" s="334"/>
      <c r="G90" s="334"/>
      <c r="H90" s="334"/>
      <c r="I90" s="334"/>
      <c r="J90" s="334"/>
      <c r="K90" s="334"/>
      <c r="L90" s="334"/>
      <c r="M90" s="334"/>
      <c r="N90" s="334"/>
      <c r="O90" s="334"/>
      <c r="P90" s="334"/>
      <c r="Q90" s="334"/>
      <c r="R90" s="334"/>
      <c r="S90" s="334"/>
      <c r="T90" s="334"/>
      <c r="U90" s="334"/>
      <c r="V90" s="334"/>
      <c r="W90" s="334"/>
      <c r="X90" s="334"/>
      <c r="Y90" s="334"/>
      <c r="AD90" s="913"/>
      <c r="AE90" s="913"/>
      <c r="AF90" s="913"/>
      <c r="AG90" s="913"/>
      <c r="AH90" s="913"/>
      <c r="AI90" s="913"/>
      <c r="AJ90" s="913"/>
      <c r="AK90" s="914"/>
    </row>
    <row r="91" spans="2:37" x14ac:dyDescent="0.2">
      <c r="B91" s="334"/>
      <c r="C91" s="334"/>
      <c r="D91" s="334"/>
      <c r="E91" s="334"/>
      <c r="F91" s="334"/>
      <c r="G91" s="334"/>
      <c r="H91" s="334"/>
      <c r="I91" s="334"/>
      <c r="J91" s="334"/>
      <c r="K91" s="334"/>
      <c r="L91" s="334"/>
      <c r="M91" s="334"/>
      <c r="N91" s="334"/>
      <c r="O91" s="334"/>
      <c r="P91" s="334"/>
      <c r="Q91" s="334"/>
      <c r="R91" s="334"/>
      <c r="S91" s="334"/>
      <c r="T91" s="334"/>
      <c r="U91" s="334"/>
      <c r="V91" s="334"/>
      <c r="W91" s="334"/>
      <c r="X91" s="334"/>
      <c r="Y91" s="334"/>
      <c r="AD91" s="913"/>
      <c r="AE91" s="913"/>
      <c r="AF91" s="913"/>
      <c r="AG91" s="913"/>
      <c r="AH91" s="913"/>
      <c r="AI91" s="913"/>
      <c r="AJ91" s="913"/>
      <c r="AK91" s="914"/>
    </row>
    <row r="92" spans="2:37" x14ac:dyDescent="0.2">
      <c r="B92" s="334"/>
      <c r="C92" s="334"/>
      <c r="D92" s="334"/>
      <c r="E92" s="334"/>
      <c r="F92" s="334"/>
      <c r="G92" s="334"/>
      <c r="H92" s="334"/>
      <c r="I92" s="334"/>
      <c r="J92" s="334"/>
      <c r="K92" s="334"/>
      <c r="L92" s="334"/>
      <c r="M92" s="334"/>
      <c r="N92" s="334"/>
      <c r="O92" s="334"/>
      <c r="P92" s="334"/>
      <c r="Q92" s="334"/>
      <c r="R92" s="334"/>
      <c r="S92" s="334"/>
      <c r="T92" s="334"/>
      <c r="U92" s="334"/>
      <c r="V92" s="334"/>
      <c r="W92" s="334"/>
      <c r="X92" s="334"/>
      <c r="Y92" s="334"/>
      <c r="AD92" s="913"/>
      <c r="AE92" s="913"/>
      <c r="AF92" s="913"/>
      <c r="AG92" s="913"/>
      <c r="AH92" s="913"/>
      <c r="AI92" s="913"/>
      <c r="AJ92" s="913"/>
      <c r="AK92" s="914"/>
    </row>
    <row r="93" spans="2:37" x14ac:dyDescent="0.2">
      <c r="B93" s="334"/>
      <c r="C93" s="334"/>
      <c r="D93" s="334"/>
      <c r="E93" s="334"/>
      <c r="F93" s="334"/>
      <c r="G93" s="334"/>
      <c r="H93" s="334"/>
      <c r="I93" s="334"/>
      <c r="J93" s="334"/>
      <c r="K93" s="334"/>
      <c r="L93" s="334"/>
      <c r="M93" s="334"/>
      <c r="N93" s="334"/>
      <c r="O93" s="334"/>
      <c r="P93" s="334"/>
      <c r="Q93" s="334"/>
      <c r="R93" s="334"/>
      <c r="S93" s="334"/>
      <c r="T93" s="334"/>
      <c r="U93" s="334"/>
      <c r="V93" s="334"/>
      <c r="W93" s="334"/>
      <c r="X93" s="334"/>
      <c r="Y93" s="334"/>
      <c r="AD93" s="913"/>
      <c r="AE93" s="913"/>
      <c r="AF93" s="913"/>
      <c r="AG93" s="913"/>
      <c r="AH93" s="913"/>
      <c r="AI93" s="913"/>
      <c r="AJ93" s="913"/>
      <c r="AK93" s="914"/>
    </row>
    <row r="94" spans="2:37" x14ac:dyDescent="0.2">
      <c r="B94" s="334"/>
      <c r="C94" s="334"/>
      <c r="D94" s="334"/>
      <c r="E94" s="334"/>
      <c r="F94" s="334"/>
      <c r="G94" s="334"/>
      <c r="H94" s="334"/>
      <c r="I94" s="334"/>
      <c r="J94" s="334"/>
      <c r="K94" s="334"/>
      <c r="L94" s="334"/>
      <c r="M94" s="334"/>
      <c r="N94" s="334"/>
      <c r="O94" s="334"/>
      <c r="P94" s="334"/>
      <c r="Q94" s="334"/>
      <c r="R94" s="334"/>
      <c r="S94" s="334"/>
      <c r="T94" s="334"/>
      <c r="U94" s="334"/>
      <c r="V94" s="334"/>
      <c r="W94" s="334"/>
      <c r="X94" s="334"/>
      <c r="Y94" s="334"/>
      <c r="AD94" s="913"/>
      <c r="AE94" s="913"/>
      <c r="AF94" s="913"/>
      <c r="AG94" s="913"/>
      <c r="AH94" s="913"/>
      <c r="AI94" s="913"/>
      <c r="AJ94" s="913"/>
      <c r="AK94" s="914"/>
    </row>
    <row r="95" spans="2:37" x14ac:dyDescent="0.2">
      <c r="B95" s="334"/>
      <c r="C95" s="334"/>
      <c r="D95" s="334"/>
      <c r="E95" s="334"/>
      <c r="F95" s="334"/>
      <c r="G95" s="334"/>
      <c r="H95" s="334"/>
      <c r="I95" s="334"/>
      <c r="J95" s="334"/>
      <c r="K95" s="334"/>
      <c r="L95" s="334"/>
      <c r="M95" s="334"/>
      <c r="N95" s="334"/>
      <c r="O95" s="334"/>
      <c r="P95" s="334"/>
      <c r="Q95" s="334"/>
      <c r="R95" s="334"/>
      <c r="S95" s="334"/>
      <c r="T95" s="334"/>
      <c r="U95" s="334"/>
      <c r="V95" s="334"/>
      <c r="W95" s="334"/>
      <c r="X95" s="334"/>
      <c r="Y95" s="334"/>
      <c r="AD95" s="913"/>
      <c r="AE95" s="913"/>
      <c r="AF95" s="913"/>
      <c r="AG95" s="913"/>
      <c r="AH95" s="913"/>
      <c r="AI95" s="913"/>
      <c r="AJ95" s="913"/>
      <c r="AK95" s="914"/>
    </row>
    <row r="96" spans="2:37" x14ac:dyDescent="0.2">
      <c r="B96" s="334"/>
      <c r="C96" s="334"/>
      <c r="D96" s="334"/>
      <c r="E96" s="334"/>
      <c r="F96" s="334"/>
      <c r="G96" s="334"/>
      <c r="H96" s="334"/>
      <c r="I96" s="334"/>
      <c r="J96" s="334"/>
      <c r="K96" s="334"/>
      <c r="L96" s="334"/>
      <c r="M96" s="334"/>
      <c r="N96" s="334"/>
      <c r="O96" s="334"/>
      <c r="P96" s="334"/>
      <c r="Q96" s="334"/>
      <c r="R96" s="334"/>
      <c r="S96" s="334"/>
      <c r="T96" s="334"/>
      <c r="U96" s="334"/>
      <c r="V96" s="334"/>
      <c r="W96" s="334"/>
      <c r="X96" s="334"/>
      <c r="Y96" s="334"/>
      <c r="AD96" s="913"/>
      <c r="AE96" s="913"/>
      <c r="AF96" s="913"/>
      <c r="AG96" s="913"/>
      <c r="AH96" s="913"/>
      <c r="AI96" s="913"/>
      <c r="AJ96" s="913"/>
      <c r="AK96" s="914"/>
    </row>
    <row r="97" spans="2:37" x14ac:dyDescent="0.2">
      <c r="B97" s="334"/>
      <c r="C97" s="334"/>
      <c r="D97" s="334"/>
      <c r="E97" s="334"/>
      <c r="F97" s="334"/>
      <c r="G97" s="334"/>
      <c r="H97" s="334"/>
      <c r="I97" s="334"/>
      <c r="J97" s="334"/>
      <c r="K97" s="334"/>
      <c r="L97" s="334"/>
      <c r="M97" s="334"/>
      <c r="N97" s="334"/>
      <c r="O97" s="334"/>
      <c r="P97" s="334"/>
      <c r="Q97" s="334"/>
      <c r="R97" s="334"/>
      <c r="S97" s="334"/>
      <c r="T97" s="334"/>
      <c r="U97" s="334"/>
      <c r="V97" s="334"/>
      <c r="W97" s="334"/>
      <c r="X97" s="334"/>
      <c r="Y97" s="334"/>
      <c r="AD97" s="913"/>
      <c r="AE97" s="913"/>
      <c r="AF97" s="913"/>
      <c r="AG97" s="913"/>
      <c r="AH97" s="913"/>
      <c r="AI97" s="913"/>
      <c r="AJ97" s="913"/>
      <c r="AK97" s="914"/>
    </row>
    <row r="98" spans="2:37" x14ac:dyDescent="0.2">
      <c r="B98" s="334"/>
      <c r="C98" s="334"/>
      <c r="D98" s="334"/>
      <c r="E98" s="334"/>
      <c r="F98" s="334"/>
      <c r="G98" s="334"/>
      <c r="H98" s="334"/>
      <c r="I98" s="334"/>
      <c r="J98" s="334"/>
      <c r="K98" s="334"/>
      <c r="L98" s="334"/>
      <c r="M98" s="334"/>
      <c r="N98" s="334"/>
      <c r="O98" s="334"/>
      <c r="P98" s="334"/>
      <c r="Q98" s="334"/>
      <c r="R98" s="334"/>
      <c r="S98" s="334"/>
      <c r="T98" s="334"/>
      <c r="U98" s="334"/>
      <c r="V98" s="334"/>
      <c r="W98" s="334"/>
      <c r="X98" s="334"/>
      <c r="Y98" s="334"/>
      <c r="AD98" s="913"/>
      <c r="AE98" s="913"/>
      <c r="AF98" s="913"/>
      <c r="AG98" s="913"/>
      <c r="AH98" s="913"/>
      <c r="AI98" s="913"/>
      <c r="AJ98" s="913"/>
      <c r="AK98" s="914"/>
    </row>
    <row r="99" spans="2:37" x14ac:dyDescent="0.2">
      <c r="B99" s="334"/>
      <c r="C99" s="334"/>
      <c r="D99" s="334"/>
      <c r="E99" s="334"/>
      <c r="F99" s="334"/>
      <c r="G99" s="334"/>
      <c r="H99" s="334"/>
      <c r="I99" s="334"/>
      <c r="J99" s="334"/>
      <c r="K99" s="334"/>
      <c r="L99" s="334"/>
      <c r="M99" s="334"/>
      <c r="N99" s="334"/>
      <c r="O99" s="334"/>
      <c r="P99" s="334"/>
      <c r="Q99" s="334"/>
      <c r="R99" s="334"/>
      <c r="S99" s="334"/>
      <c r="T99" s="334"/>
      <c r="U99" s="334"/>
      <c r="V99" s="334"/>
      <c r="W99" s="334"/>
      <c r="X99" s="334"/>
      <c r="Y99" s="334"/>
      <c r="AD99" s="913"/>
      <c r="AE99" s="913"/>
      <c r="AF99" s="913"/>
      <c r="AG99" s="913"/>
      <c r="AH99" s="913"/>
      <c r="AI99" s="913"/>
      <c r="AJ99" s="913"/>
      <c r="AK99" s="914"/>
    </row>
    <row r="100" spans="2:37" x14ac:dyDescent="0.2">
      <c r="B100" s="334"/>
      <c r="C100" s="334"/>
      <c r="D100" s="334"/>
      <c r="E100" s="334"/>
      <c r="F100" s="334"/>
      <c r="G100" s="334"/>
      <c r="H100" s="334"/>
      <c r="I100" s="334"/>
      <c r="J100" s="334"/>
      <c r="K100" s="334"/>
      <c r="L100" s="334"/>
      <c r="M100" s="334"/>
      <c r="N100" s="334"/>
      <c r="O100" s="334"/>
      <c r="P100" s="334"/>
      <c r="Q100" s="334"/>
      <c r="R100" s="334"/>
      <c r="S100" s="334"/>
      <c r="T100" s="334"/>
      <c r="U100" s="334"/>
      <c r="V100" s="334"/>
      <c r="W100" s="334"/>
      <c r="X100" s="334"/>
      <c r="Y100" s="334"/>
      <c r="AD100" s="913"/>
      <c r="AE100" s="913"/>
      <c r="AF100" s="913"/>
      <c r="AG100" s="913"/>
      <c r="AH100" s="913"/>
      <c r="AI100" s="913"/>
      <c r="AJ100" s="913"/>
      <c r="AK100" s="914"/>
    </row>
    <row r="101" spans="2:37" x14ac:dyDescent="0.2">
      <c r="B101" s="334"/>
      <c r="C101" s="334"/>
      <c r="D101" s="334"/>
      <c r="E101" s="334"/>
      <c r="F101" s="334"/>
      <c r="G101" s="334"/>
      <c r="H101" s="334"/>
      <c r="I101" s="334"/>
      <c r="J101" s="334"/>
      <c r="K101" s="334"/>
      <c r="L101" s="334"/>
      <c r="M101" s="334"/>
      <c r="N101" s="334"/>
      <c r="O101" s="334"/>
      <c r="P101" s="334"/>
      <c r="Q101" s="334"/>
      <c r="R101" s="334"/>
      <c r="S101" s="334"/>
      <c r="T101" s="334"/>
      <c r="U101" s="334"/>
      <c r="V101" s="334"/>
      <c r="W101" s="334"/>
      <c r="X101" s="334"/>
      <c r="Y101" s="334"/>
      <c r="AD101" s="913"/>
      <c r="AE101" s="913"/>
      <c r="AF101" s="913"/>
      <c r="AG101" s="913"/>
      <c r="AH101" s="913"/>
      <c r="AI101" s="913"/>
      <c r="AJ101" s="913"/>
      <c r="AK101" s="914"/>
    </row>
    <row r="102" spans="2:37" x14ac:dyDescent="0.2">
      <c r="B102" s="334"/>
      <c r="C102" s="334"/>
      <c r="D102" s="334"/>
      <c r="E102" s="334"/>
      <c r="F102" s="334"/>
      <c r="G102" s="334"/>
      <c r="H102" s="334"/>
      <c r="I102" s="334"/>
      <c r="J102" s="334"/>
      <c r="K102" s="334"/>
      <c r="L102" s="334"/>
      <c r="M102" s="334"/>
      <c r="N102" s="334"/>
      <c r="O102" s="334"/>
      <c r="P102" s="334"/>
      <c r="Q102" s="334"/>
      <c r="R102" s="334"/>
      <c r="S102" s="334"/>
      <c r="T102" s="334"/>
      <c r="U102" s="334"/>
      <c r="V102" s="334"/>
      <c r="W102" s="334"/>
      <c r="X102" s="334"/>
      <c r="Y102" s="334"/>
      <c r="AD102" s="913"/>
      <c r="AE102" s="913"/>
      <c r="AF102" s="913"/>
      <c r="AG102" s="913"/>
      <c r="AH102" s="913"/>
      <c r="AI102" s="913"/>
      <c r="AJ102" s="913"/>
      <c r="AK102" s="914"/>
    </row>
    <row r="103" spans="2:37" x14ac:dyDescent="0.2">
      <c r="B103" s="334"/>
      <c r="C103" s="334"/>
      <c r="D103" s="334"/>
      <c r="E103" s="334"/>
      <c r="F103" s="334"/>
      <c r="G103" s="334"/>
      <c r="H103" s="334"/>
      <c r="I103" s="334"/>
      <c r="J103" s="334"/>
      <c r="K103" s="334"/>
      <c r="L103" s="334"/>
      <c r="M103" s="334"/>
      <c r="N103" s="334"/>
      <c r="O103" s="334"/>
      <c r="P103" s="334"/>
      <c r="Q103" s="334"/>
      <c r="R103" s="334"/>
      <c r="S103" s="334"/>
      <c r="T103" s="334"/>
      <c r="U103" s="334"/>
      <c r="V103" s="334"/>
      <c r="W103" s="334"/>
      <c r="X103" s="334"/>
      <c r="Y103" s="334"/>
      <c r="AD103" s="913"/>
      <c r="AE103" s="913"/>
      <c r="AF103" s="913"/>
      <c r="AG103" s="913"/>
      <c r="AH103" s="913"/>
      <c r="AI103" s="913"/>
      <c r="AJ103" s="913"/>
      <c r="AK103" s="914"/>
    </row>
    <row r="104" spans="2:37" x14ac:dyDescent="0.2">
      <c r="B104" s="334"/>
      <c r="C104" s="334"/>
      <c r="D104" s="334"/>
      <c r="E104" s="334"/>
      <c r="F104" s="334"/>
      <c r="G104" s="334"/>
      <c r="H104" s="334"/>
      <c r="I104" s="334"/>
      <c r="J104" s="334"/>
      <c r="K104" s="334"/>
      <c r="L104" s="334"/>
      <c r="M104" s="334"/>
      <c r="N104" s="334"/>
      <c r="O104" s="334"/>
      <c r="P104" s="334"/>
      <c r="Q104" s="334"/>
      <c r="R104" s="334"/>
      <c r="S104" s="334"/>
      <c r="T104" s="334"/>
      <c r="U104" s="334"/>
      <c r="V104" s="334"/>
      <c r="W104" s="334"/>
      <c r="X104" s="334"/>
      <c r="Y104" s="334"/>
      <c r="AD104" s="913"/>
      <c r="AE104" s="913"/>
      <c r="AF104" s="913"/>
      <c r="AG104" s="913"/>
      <c r="AH104" s="913"/>
      <c r="AI104" s="913"/>
      <c r="AJ104" s="913"/>
      <c r="AK104" s="914"/>
    </row>
    <row r="105" spans="2:37" x14ac:dyDescent="0.2">
      <c r="B105" s="334"/>
      <c r="C105" s="334"/>
      <c r="D105" s="334"/>
      <c r="E105" s="334"/>
      <c r="F105" s="334"/>
      <c r="G105" s="334"/>
      <c r="H105" s="334"/>
      <c r="I105" s="334"/>
      <c r="J105" s="334"/>
      <c r="K105" s="334"/>
      <c r="L105" s="334"/>
      <c r="M105" s="334"/>
      <c r="N105" s="334"/>
      <c r="O105" s="334"/>
      <c r="P105" s="334"/>
      <c r="Q105" s="334"/>
      <c r="R105" s="334"/>
      <c r="S105" s="334"/>
      <c r="T105" s="334"/>
      <c r="U105" s="334"/>
      <c r="V105" s="334"/>
      <c r="W105" s="334"/>
      <c r="X105" s="334"/>
      <c r="Y105" s="334"/>
      <c r="AD105" s="913"/>
      <c r="AE105" s="913"/>
      <c r="AF105" s="913"/>
      <c r="AG105" s="913"/>
      <c r="AH105" s="913"/>
      <c r="AI105" s="913"/>
      <c r="AJ105" s="913"/>
      <c r="AK105" s="914"/>
    </row>
    <row r="106" spans="2:37" x14ac:dyDescent="0.2">
      <c r="B106" s="334"/>
      <c r="C106" s="334"/>
      <c r="D106" s="334"/>
      <c r="E106" s="334"/>
      <c r="F106" s="334"/>
      <c r="G106" s="334"/>
      <c r="H106" s="334"/>
      <c r="I106" s="334"/>
      <c r="J106" s="334"/>
      <c r="K106" s="334"/>
      <c r="L106" s="334"/>
      <c r="M106" s="334"/>
      <c r="N106" s="334"/>
      <c r="O106" s="334"/>
      <c r="P106" s="334"/>
      <c r="Q106" s="334"/>
      <c r="R106" s="334"/>
      <c r="S106" s="334"/>
      <c r="T106" s="334"/>
      <c r="U106" s="334"/>
      <c r="V106" s="334"/>
      <c r="W106" s="334"/>
      <c r="X106" s="334"/>
      <c r="Y106" s="334"/>
      <c r="AD106" s="913"/>
      <c r="AE106" s="913"/>
      <c r="AF106" s="913"/>
      <c r="AG106" s="913"/>
      <c r="AH106" s="913"/>
      <c r="AI106" s="913"/>
      <c r="AJ106" s="913"/>
      <c r="AK106" s="914"/>
    </row>
    <row r="107" spans="2:37" x14ac:dyDescent="0.2">
      <c r="B107" s="334"/>
      <c r="C107" s="334"/>
      <c r="D107" s="334"/>
      <c r="E107" s="334"/>
      <c r="F107" s="334"/>
      <c r="G107" s="334"/>
      <c r="H107" s="334"/>
      <c r="I107" s="334"/>
      <c r="J107" s="334"/>
      <c r="K107" s="334"/>
      <c r="L107" s="334"/>
      <c r="M107" s="334"/>
      <c r="N107" s="334"/>
      <c r="O107" s="334"/>
      <c r="P107" s="334"/>
      <c r="Q107" s="334"/>
      <c r="R107" s="334"/>
      <c r="S107" s="334"/>
      <c r="T107" s="334"/>
      <c r="U107" s="334"/>
      <c r="V107" s="334"/>
      <c r="W107" s="334"/>
      <c r="X107" s="334"/>
      <c r="Y107" s="334"/>
      <c r="AD107" s="913"/>
      <c r="AE107" s="913"/>
      <c r="AF107" s="913"/>
      <c r="AG107" s="913"/>
      <c r="AH107" s="913"/>
      <c r="AI107" s="913"/>
      <c r="AJ107" s="913"/>
      <c r="AK107" s="914"/>
    </row>
    <row r="108" spans="2:37" x14ac:dyDescent="0.2">
      <c r="B108" s="334"/>
      <c r="C108" s="334"/>
      <c r="D108" s="334"/>
      <c r="E108" s="334"/>
      <c r="F108" s="334"/>
      <c r="G108" s="334"/>
      <c r="H108" s="334"/>
      <c r="I108" s="334"/>
      <c r="J108" s="334"/>
      <c r="K108" s="334"/>
      <c r="L108" s="334"/>
      <c r="M108" s="334"/>
      <c r="N108" s="334"/>
      <c r="O108" s="334"/>
      <c r="P108" s="334"/>
      <c r="Q108" s="334"/>
      <c r="R108" s="334"/>
      <c r="S108" s="334"/>
      <c r="T108" s="334"/>
      <c r="U108" s="334"/>
      <c r="V108" s="334"/>
      <c r="W108" s="334"/>
      <c r="X108" s="334"/>
      <c r="Y108" s="334"/>
      <c r="AD108" s="913"/>
      <c r="AE108" s="913"/>
      <c r="AF108" s="913"/>
      <c r="AG108" s="913"/>
      <c r="AH108" s="913"/>
      <c r="AI108" s="913"/>
      <c r="AJ108" s="913"/>
      <c r="AK108" s="914"/>
    </row>
    <row r="109" spans="2:37" x14ac:dyDescent="0.2">
      <c r="B109" s="334"/>
      <c r="C109" s="334"/>
      <c r="D109" s="334"/>
      <c r="E109" s="334"/>
      <c r="F109" s="334"/>
      <c r="G109" s="334"/>
      <c r="H109" s="334"/>
      <c r="I109" s="334"/>
      <c r="J109" s="334"/>
      <c r="K109" s="334"/>
      <c r="L109" s="334"/>
      <c r="M109" s="334"/>
      <c r="N109" s="334"/>
      <c r="O109" s="334"/>
      <c r="P109" s="334"/>
      <c r="Q109" s="334"/>
      <c r="R109" s="334"/>
      <c r="S109" s="334"/>
      <c r="T109" s="334"/>
      <c r="U109" s="334"/>
      <c r="V109" s="334"/>
      <c r="W109" s="334"/>
      <c r="X109" s="334"/>
      <c r="Y109" s="334"/>
      <c r="AD109" s="913"/>
      <c r="AE109" s="913"/>
      <c r="AF109" s="913"/>
      <c r="AG109" s="913"/>
      <c r="AH109" s="913"/>
      <c r="AI109" s="913"/>
      <c r="AJ109" s="913"/>
      <c r="AK109" s="914"/>
    </row>
    <row r="110" spans="2:37" x14ac:dyDescent="0.2">
      <c r="B110" s="334"/>
      <c r="C110" s="334"/>
      <c r="D110" s="334"/>
      <c r="E110" s="334"/>
      <c r="F110" s="334"/>
      <c r="G110" s="334"/>
      <c r="H110" s="334"/>
      <c r="I110" s="334"/>
      <c r="J110" s="334"/>
      <c r="K110" s="334"/>
      <c r="L110" s="334"/>
      <c r="M110" s="334"/>
      <c r="N110" s="334"/>
      <c r="O110" s="334"/>
      <c r="P110" s="334"/>
      <c r="Q110" s="334"/>
      <c r="R110" s="334"/>
      <c r="S110" s="334"/>
      <c r="T110" s="334"/>
      <c r="U110" s="334"/>
      <c r="V110" s="334"/>
      <c r="W110" s="334"/>
      <c r="X110" s="334"/>
      <c r="Y110" s="334"/>
      <c r="AD110" s="913"/>
      <c r="AE110" s="913"/>
      <c r="AF110" s="913"/>
      <c r="AG110" s="913"/>
      <c r="AH110" s="913"/>
      <c r="AI110" s="913"/>
      <c r="AJ110" s="913"/>
      <c r="AK110" s="914"/>
    </row>
    <row r="111" spans="2:37" x14ac:dyDescent="0.2">
      <c r="B111" s="334"/>
      <c r="C111" s="334"/>
      <c r="D111" s="334"/>
      <c r="E111" s="334"/>
      <c r="F111" s="334"/>
      <c r="G111" s="334"/>
      <c r="H111" s="334"/>
      <c r="I111" s="334"/>
      <c r="J111" s="334"/>
      <c r="K111" s="334"/>
      <c r="L111" s="334"/>
      <c r="M111" s="334"/>
      <c r="N111" s="334"/>
      <c r="O111" s="334"/>
      <c r="P111" s="334"/>
      <c r="Q111" s="334"/>
      <c r="R111" s="334"/>
      <c r="S111" s="334"/>
      <c r="T111" s="334"/>
      <c r="U111" s="334"/>
      <c r="V111" s="334"/>
      <c r="W111" s="334"/>
      <c r="X111" s="334"/>
      <c r="Y111" s="334"/>
      <c r="AD111" s="913"/>
      <c r="AE111" s="913"/>
      <c r="AF111" s="913"/>
      <c r="AG111" s="913"/>
      <c r="AH111" s="913"/>
      <c r="AI111" s="913"/>
      <c r="AJ111" s="913"/>
      <c r="AK111" s="914"/>
    </row>
    <row r="112" spans="2:37" x14ac:dyDescent="0.2">
      <c r="B112" s="334"/>
      <c r="C112" s="334"/>
      <c r="D112" s="334"/>
      <c r="E112" s="334"/>
      <c r="F112" s="334"/>
      <c r="G112" s="334"/>
      <c r="H112" s="334"/>
      <c r="I112" s="334"/>
      <c r="J112" s="334"/>
      <c r="K112" s="334"/>
      <c r="L112" s="334"/>
      <c r="M112" s="334"/>
      <c r="N112" s="334"/>
      <c r="O112" s="334"/>
      <c r="P112" s="334"/>
      <c r="Q112" s="334"/>
      <c r="R112" s="334"/>
      <c r="S112" s="334"/>
      <c r="T112" s="334"/>
      <c r="U112" s="334"/>
      <c r="V112" s="334"/>
      <c r="W112" s="334"/>
      <c r="X112" s="334"/>
      <c r="Y112" s="334"/>
      <c r="AD112" s="913"/>
      <c r="AE112" s="913"/>
      <c r="AF112" s="913"/>
      <c r="AG112" s="913"/>
      <c r="AH112" s="913"/>
      <c r="AI112" s="913"/>
      <c r="AJ112" s="913"/>
      <c r="AK112" s="914"/>
    </row>
    <row r="113" spans="2:37" x14ac:dyDescent="0.2">
      <c r="B113" s="334"/>
      <c r="C113" s="334"/>
      <c r="D113" s="334"/>
      <c r="E113" s="334"/>
      <c r="F113" s="334"/>
      <c r="G113" s="334"/>
      <c r="H113" s="334"/>
      <c r="I113" s="334"/>
      <c r="J113" s="334"/>
      <c r="K113" s="334"/>
      <c r="L113" s="334"/>
      <c r="M113" s="334"/>
      <c r="N113" s="334"/>
      <c r="O113" s="334"/>
      <c r="P113" s="334"/>
      <c r="Q113" s="334"/>
      <c r="R113" s="334"/>
      <c r="S113" s="334"/>
      <c r="T113" s="334"/>
      <c r="U113" s="334"/>
      <c r="V113" s="334"/>
      <c r="W113" s="334"/>
      <c r="X113" s="334"/>
      <c r="Y113" s="334"/>
      <c r="AD113" s="913"/>
      <c r="AE113" s="913"/>
      <c r="AF113" s="913"/>
      <c r="AG113" s="913"/>
      <c r="AH113" s="913"/>
      <c r="AI113" s="913"/>
      <c r="AJ113" s="913"/>
      <c r="AK113" s="914"/>
    </row>
    <row r="114" spans="2:37" x14ac:dyDescent="0.2">
      <c r="B114" s="334"/>
      <c r="C114" s="334"/>
      <c r="D114" s="334"/>
      <c r="E114" s="334"/>
      <c r="F114" s="334"/>
      <c r="G114" s="334"/>
      <c r="H114" s="334"/>
      <c r="I114" s="334"/>
      <c r="J114" s="334"/>
      <c r="K114" s="334"/>
      <c r="L114" s="334"/>
      <c r="M114" s="334"/>
      <c r="N114" s="334"/>
      <c r="O114" s="334"/>
      <c r="P114" s="334"/>
      <c r="Q114" s="334"/>
      <c r="R114" s="334"/>
      <c r="S114" s="334"/>
      <c r="T114" s="334"/>
      <c r="U114" s="334"/>
      <c r="V114" s="334"/>
      <c r="W114" s="334"/>
      <c r="X114" s="334"/>
      <c r="Y114" s="334"/>
      <c r="AD114" s="913"/>
      <c r="AE114" s="913"/>
      <c r="AF114" s="913"/>
      <c r="AG114" s="913"/>
      <c r="AH114" s="913"/>
      <c r="AI114" s="913"/>
      <c r="AJ114" s="913"/>
      <c r="AK114" s="914"/>
    </row>
    <row r="115" spans="2:37" x14ac:dyDescent="0.2">
      <c r="B115" s="334"/>
      <c r="C115" s="334"/>
      <c r="D115" s="334"/>
      <c r="E115" s="334"/>
      <c r="F115" s="334"/>
      <c r="G115" s="334"/>
      <c r="H115" s="334"/>
      <c r="I115" s="334"/>
      <c r="J115" s="334"/>
      <c r="K115" s="334"/>
      <c r="L115" s="334"/>
      <c r="M115" s="334"/>
      <c r="N115" s="334"/>
      <c r="O115" s="334"/>
      <c r="P115" s="334"/>
      <c r="Q115" s="334"/>
      <c r="R115" s="334"/>
      <c r="S115" s="334"/>
      <c r="T115" s="334"/>
      <c r="U115" s="334"/>
      <c r="V115" s="334"/>
      <c r="W115" s="334"/>
      <c r="X115" s="334"/>
      <c r="Y115" s="334"/>
    </row>
    <row r="116" spans="2:37" x14ac:dyDescent="0.2">
      <c r="B116" s="334"/>
      <c r="C116" s="334"/>
      <c r="D116" s="334"/>
      <c r="E116" s="334"/>
      <c r="F116" s="334"/>
      <c r="G116" s="334"/>
      <c r="H116" s="334"/>
      <c r="I116" s="334"/>
      <c r="J116" s="334"/>
      <c r="K116" s="334"/>
      <c r="L116" s="334"/>
      <c r="M116" s="334"/>
      <c r="N116" s="334"/>
      <c r="O116" s="334"/>
      <c r="P116" s="334"/>
      <c r="Q116" s="334"/>
      <c r="R116" s="334"/>
      <c r="S116" s="334"/>
      <c r="T116" s="334"/>
      <c r="U116" s="334"/>
      <c r="V116" s="334"/>
      <c r="W116" s="334"/>
      <c r="X116" s="334"/>
      <c r="Y116" s="334"/>
    </row>
    <row r="117" spans="2:37" x14ac:dyDescent="0.2">
      <c r="B117" s="334"/>
      <c r="C117" s="334"/>
      <c r="D117" s="334"/>
      <c r="E117" s="334"/>
      <c r="F117" s="334"/>
      <c r="G117" s="334"/>
      <c r="H117" s="334"/>
      <c r="I117" s="334"/>
      <c r="J117" s="334"/>
      <c r="K117" s="334"/>
      <c r="L117" s="334"/>
      <c r="M117" s="334"/>
      <c r="N117" s="334"/>
      <c r="O117" s="334"/>
      <c r="P117" s="334"/>
      <c r="Q117" s="334"/>
      <c r="R117" s="334"/>
      <c r="S117" s="334"/>
      <c r="T117" s="334"/>
      <c r="U117" s="334"/>
      <c r="V117" s="334"/>
      <c r="W117" s="334"/>
      <c r="X117" s="334"/>
      <c r="Y117" s="334"/>
    </row>
    <row r="118" spans="2:37" x14ac:dyDescent="0.2">
      <c r="B118" s="334"/>
      <c r="C118" s="334"/>
      <c r="D118" s="334"/>
      <c r="E118" s="334"/>
      <c r="F118" s="334"/>
      <c r="G118" s="334"/>
      <c r="H118" s="334"/>
      <c r="I118" s="334"/>
      <c r="J118" s="334"/>
      <c r="K118" s="334"/>
      <c r="L118" s="334"/>
      <c r="M118" s="334"/>
      <c r="N118" s="334"/>
      <c r="O118" s="334"/>
      <c r="P118" s="334"/>
      <c r="Q118" s="334"/>
      <c r="R118" s="334"/>
      <c r="S118" s="334"/>
      <c r="T118" s="334"/>
      <c r="U118" s="334"/>
      <c r="V118" s="334"/>
      <c r="W118" s="334"/>
      <c r="X118" s="334"/>
      <c r="Y118" s="334"/>
    </row>
    <row r="119" spans="2:37" x14ac:dyDescent="0.2">
      <c r="B119" s="334"/>
      <c r="C119" s="334"/>
      <c r="D119" s="334"/>
      <c r="E119" s="334"/>
      <c r="F119" s="334"/>
      <c r="G119" s="334"/>
      <c r="H119" s="334"/>
      <c r="I119" s="334"/>
      <c r="J119" s="334"/>
      <c r="K119" s="334"/>
      <c r="L119" s="334"/>
      <c r="M119" s="334"/>
      <c r="N119" s="334"/>
      <c r="O119" s="334"/>
      <c r="P119" s="334"/>
      <c r="Q119" s="334"/>
      <c r="R119" s="334"/>
      <c r="S119" s="334"/>
      <c r="T119" s="334"/>
      <c r="U119" s="334"/>
      <c r="V119" s="334"/>
      <c r="W119" s="334"/>
      <c r="X119" s="334"/>
      <c r="Y119" s="334"/>
    </row>
    <row r="120" spans="2:37" x14ac:dyDescent="0.2">
      <c r="B120" s="334"/>
      <c r="C120" s="334"/>
      <c r="D120" s="334"/>
      <c r="E120" s="334"/>
      <c r="F120" s="334"/>
      <c r="G120" s="334"/>
      <c r="H120" s="334"/>
      <c r="I120" s="334"/>
      <c r="J120" s="334"/>
      <c r="K120" s="334"/>
      <c r="L120" s="334"/>
      <c r="M120" s="334"/>
      <c r="N120" s="334"/>
      <c r="O120" s="334"/>
      <c r="P120" s="334"/>
      <c r="Q120" s="334"/>
      <c r="R120" s="334"/>
      <c r="S120" s="334"/>
      <c r="T120" s="334"/>
      <c r="U120" s="334"/>
      <c r="V120" s="334"/>
      <c r="W120" s="334"/>
      <c r="X120" s="334"/>
      <c r="Y120" s="334"/>
    </row>
    <row r="121" spans="2:37" x14ac:dyDescent="0.2">
      <c r="B121" s="334"/>
      <c r="C121" s="334"/>
      <c r="D121" s="334"/>
      <c r="E121" s="334"/>
      <c r="F121" s="334"/>
      <c r="G121" s="334"/>
      <c r="H121" s="334"/>
      <c r="I121" s="334"/>
      <c r="J121" s="334"/>
      <c r="K121" s="334"/>
      <c r="L121" s="334"/>
      <c r="M121" s="334"/>
      <c r="N121" s="334"/>
      <c r="O121" s="334"/>
      <c r="P121" s="334"/>
      <c r="Q121" s="334"/>
      <c r="R121" s="334"/>
      <c r="S121" s="334"/>
      <c r="T121" s="334"/>
      <c r="U121" s="334"/>
      <c r="V121" s="334"/>
      <c r="W121" s="334"/>
      <c r="X121" s="334"/>
      <c r="Y121" s="334"/>
    </row>
    <row r="122" spans="2:37" x14ac:dyDescent="0.2">
      <c r="B122" s="334"/>
      <c r="C122" s="334"/>
      <c r="D122" s="334"/>
      <c r="E122" s="334"/>
      <c r="F122" s="334"/>
      <c r="G122" s="334"/>
      <c r="H122" s="334"/>
      <c r="I122" s="334"/>
      <c r="J122" s="334"/>
      <c r="K122" s="334"/>
      <c r="L122" s="334"/>
      <c r="M122" s="334"/>
      <c r="N122" s="334"/>
      <c r="O122" s="334"/>
      <c r="P122" s="334"/>
      <c r="Q122" s="334"/>
      <c r="R122" s="334"/>
      <c r="S122" s="334"/>
      <c r="T122" s="334"/>
      <c r="U122" s="334"/>
      <c r="V122" s="334"/>
      <c r="W122" s="334"/>
      <c r="X122" s="334"/>
      <c r="Y122" s="334"/>
    </row>
    <row r="123" spans="2:37" x14ac:dyDescent="0.2">
      <c r="B123" s="334"/>
      <c r="C123" s="334"/>
      <c r="D123" s="334"/>
      <c r="E123" s="334"/>
      <c r="F123" s="334"/>
      <c r="G123" s="334"/>
      <c r="H123" s="334"/>
      <c r="I123" s="334"/>
      <c r="J123" s="334"/>
      <c r="K123" s="334"/>
      <c r="L123" s="334"/>
      <c r="M123" s="334"/>
      <c r="N123" s="334"/>
      <c r="O123" s="334"/>
      <c r="P123" s="334"/>
      <c r="Q123" s="334"/>
      <c r="R123" s="334"/>
      <c r="S123" s="334"/>
      <c r="T123" s="334"/>
      <c r="U123" s="334"/>
      <c r="V123" s="334"/>
      <c r="W123" s="334"/>
      <c r="X123" s="334"/>
      <c r="Y123" s="334"/>
    </row>
    <row r="124" spans="2:37" x14ac:dyDescent="0.2">
      <c r="B124" s="334"/>
      <c r="C124" s="334"/>
      <c r="D124" s="334"/>
      <c r="E124" s="334"/>
      <c r="F124" s="334"/>
      <c r="G124" s="334"/>
      <c r="H124" s="334"/>
      <c r="I124" s="334"/>
      <c r="J124" s="334"/>
      <c r="K124" s="334"/>
      <c r="L124" s="334"/>
      <c r="M124" s="334"/>
      <c r="N124" s="334"/>
      <c r="O124" s="334"/>
      <c r="P124" s="334"/>
      <c r="Q124" s="334"/>
      <c r="R124" s="334"/>
      <c r="S124" s="334"/>
      <c r="T124" s="334"/>
      <c r="U124" s="334"/>
      <c r="V124" s="334"/>
      <c r="W124" s="334"/>
      <c r="X124" s="334"/>
      <c r="Y124" s="334"/>
    </row>
    <row r="125" spans="2:37" x14ac:dyDescent="0.2">
      <c r="B125" s="334"/>
      <c r="C125" s="334"/>
      <c r="D125" s="334"/>
      <c r="E125" s="334"/>
      <c r="F125" s="334"/>
      <c r="G125" s="334"/>
      <c r="H125" s="334"/>
      <c r="I125" s="334"/>
      <c r="J125" s="334"/>
      <c r="K125" s="334"/>
      <c r="L125" s="334"/>
      <c r="M125" s="334"/>
      <c r="N125" s="334"/>
      <c r="O125" s="334"/>
      <c r="P125" s="334"/>
      <c r="Q125" s="334"/>
      <c r="R125" s="334"/>
      <c r="S125" s="334"/>
      <c r="T125" s="334"/>
      <c r="U125" s="334"/>
      <c r="V125" s="334"/>
      <c r="W125" s="334"/>
      <c r="X125" s="334"/>
      <c r="Y125" s="334"/>
    </row>
    <row r="126" spans="2:37" x14ac:dyDescent="0.2">
      <c r="B126" s="334"/>
      <c r="C126" s="334"/>
      <c r="D126" s="334"/>
      <c r="E126" s="334"/>
      <c r="F126" s="334"/>
      <c r="G126" s="334"/>
      <c r="H126" s="334"/>
      <c r="I126" s="334"/>
      <c r="J126" s="334"/>
      <c r="K126" s="334"/>
      <c r="L126" s="334"/>
      <c r="M126" s="334"/>
      <c r="N126" s="334"/>
      <c r="O126" s="334"/>
      <c r="P126" s="334"/>
      <c r="Q126" s="334"/>
      <c r="R126" s="334"/>
      <c r="S126" s="334"/>
      <c r="T126" s="334"/>
      <c r="U126" s="334"/>
      <c r="V126" s="334"/>
      <c r="W126" s="334"/>
      <c r="X126" s="334"/>
      <c r="Y126" s="334"/>
    </row>
    <row r="127" spans="2:37" x14ac:dyDescent="0.2">
      <c r="B127" s="334"/>
      <c r="C127" s="334"/>
      <c r="D127" s="334"/>
      <c r="E127" s="334"/>
      <c r="F127" s="334"/>
      <c r="G127" s="334"/>
      <c r="H127" s="334"/>
      <c r="I127" s="334"/>
      <c r="J127" s="334"/>
      <c r="K127" s="334"/>
      <c r="L127" s="334"/>
      <c r="M127" s="334"/>
      <c r="N127" s="334"/>
      <c r="O127" s="334"/>
      <c r="P127" s="334"/>
      <c r="Q127" s="334"/>
      <c r="R127" s="334"/>
      <c r="S127" s="334"/>
      <c r="T127" s="334"/>
      <c r="U127" s="334"/>
      <c r="V127" s="334"/>
      <c r="W127" s="334"/>
      <c r="X127" s="334"/>
      <c r="Y127" s="334"/>
    </row>
    <row r="128" spans="2:37" x14ac:dyDescent="0.2">
      <c r="B128" s="334"/>
      <c r="C128" s="334"/>
      <c r="D128" s="334"/>
      <c r="E128" s="334"/>
      <c r="F128" s="334"/>
      <c r="G128" s="334"/>
      <c r="H128" s="334"/>
      <c r="I128" s="334"/>
      <c r="J128" s="334"/>
      <c r="K128" s="334"/>
      <c r="L128" s="334"/>
      <c r="M128" s="334"/>
      <c r="N128" s="334"/>
      <c r="O128" s="334"/>
      <c r="P128" s="334"/>
      <c r="Q128" s="334"/>
      <c r="R128" s="334"/>
      <c r="S128" s="334"/>
      <c r="T128" s="334"/>
      <c r="U128" s="334"/>
      <c r="V128" s="334"/>
      <c r="W128" s="334"/>
      <c r="X128" s="334"/>
      <c r="Y128" s="334"/>
    </row>
    <row r="129" spans="2:25" x14ac:dyDescent="0.2">
      <c r="B129" s="334"/>
      <c r="C129" s="334"/>
      <c r="D129" s="334"/>
      <c r="E129" s="334"/>
      <c r="F129" s="334"/>
      <c r="G129" s="334"/>
      <c r="H129" s="334"/>
      <c r="I129" s="334"/>
      <c r="J129" s="334"/>
      <c r="K129" s="334"/>
      <c r="L129" s="334"/>
      <c r="M129" s="334"/>
      <c r="N129" s="334"/>
      <c r="O129" s="334"/>
      <c r="P129" s="334"/>
      <c r="Q129" s="334"/>
      <c r="R129" s="334"/>
      <c r="S129" s="334"/>
      <c r="T129" s="334"/>
      <c r="U129" s="334"/>
      <c r="V129" s="334"/>
      <c r="W129" s="334"/>
      <c r="X129" s="334"/>
      <c r="Y129" s="334"/>
    </row>
    <row r="130" spans="2:25" x14ac:dyDescent="0.2">
      <c r="B130" s="334"/>
      <c r="C130" s="334"/>
      <c r="D130" s="334"/>
      <c r="E130" s="334"/>
      <c r="F130" s="334"/>
      <c r="G130" s="334"/>
      <c r="H130" s="334"/>
      <c r="I130" s="334"/>
      <c r="J130" s="334"/>
      <c r="K130" s="334"/>
      <c r="L130" s="334"/>
      <c r="M130" s="334"/>
      <c r="N130" s="334"/>
      <c r="O130" s="334"/>
      <c r="P130" s="334"/>
      <c r="Q130" s="334"/>
      <c r="R130" s="334"/>
      <c r="S130" s="334"/>
      <c r="T130" s="334"/>
      <c r="U130" s="334"/>
      <c r="V130" s="334"/>
      <c r="W130" s="334"/>
      <c r="X130" s="334"/>
      <c r="Y130" s="334"/>
    </row>
    <row r="131" spans="2:25" x14ac:dyDescent="0.2">
      <c r="B131" s="334"/>
      <c r="C131" s="334"/>
      <c r="D131" s="334"/>
      <c r="E131" s="334"/>
      <c r="F131" s="334"/>
      <c r="G131" s="334"/>
      <c r="H131" s="334"/>
      <c r="I131" s="334"/>
      <c r="J131" s="334"/>
      <c r="K131" s="334"/>
      <c r="L131" s="334"/>
      <c r="M131" s="334"/>
      <c r="N131" s="334"/>
      <c r="O131" s="334"/>
      <c r="P131" s="334"/>
      <c r="Q131" s="334"/>
      <c r="R131" s="334"/>
      <c r="S131" s="334"/>
      <c r="T131" s="334"/>
      <c r="U131" s="334"/>
      <c r="V131" s="334"/>
      <c r="W131" s="334"/>
      <c r="X131" s="334"/>
      <c r="Y131" s="334"/>
    </row>
    <row r="132" spans="2:25" x14ac:dyDescent="0.2">
      <c r="B132" s="334"/>
      <c r="C132" s="334"/>
      <c r="D132" s="334"/>
      <c r="E132" s="334"/>
      <c r="F132" s="334"/>
      <c r="G132" s="334"/>
      <c r="H132" s="334"/>
      <c r="I132" s="334"/>
      <c r="J132" s="334"/>
      <c r="K132" s="334"/>
      <c r="L132" s="334"/>
      <c r="M132" s="334"/>
      <c r="N132" s="334"/>
      <c r="O132" s="334"/>
      <c r="P132" s="334"/>
      <c r="Q132" s="334"/>
      <c r="R132" s="334"/>
      <c r="S132" s="334"/>
      <c r="T132" s="334"/>
      <c r="U132" s="334"/>
      <c r="V132" s="334"/>
      <c r="W132" s="334"/>
      <c r="X132" s="334"/>
      <c r="Y132" s="334"/>
    </row>
    <row r="133" spans="2:25" x14ac:dyDescent="0.2">
      <c r="B133" s="334"/>
      <c r="C133" s="334"/>
      <c r="D133" s="334"/>
      <c r="E133" s="334"/>
      <c r="F133" s="334"/>
      <c r="G133" s="334"/>
      <c r="H133" s="334"/>
      <c r="I133" s="334"/>
      <c r="J133" s="334"/>
      <c r="K133" s="334"/>
      <c r="L133" s="334"/>
      <c r="M133" s="334"/>
      <c r="N133" s="334"/>
      <c r="O133" s="334"/>
      <c r="P133" s="334"/>
      <c r="Q133" s="334"/>
      <c r="R133" s="334"/>
      <c r="S133" s="334"/>
      <c r="T133" s="334"/>
      <c r="U133" s="334"/>
      <c r="V133" s="334"/>
      <c r="W133" s="334"/>
      <c r="X133" s="334"/>
      <c r="Y133" s="334"/>
    </row>
    <row r="134" spans="2:25" x14ac:dyDescent="0.2">
      <c r="B134" s="334"/>
      <c r="C134" s="334"/>
      <c r="D134" s="334"/>
      <c r="E134" s="334"/>
      <c r="F134" s="334"/>
      <c r="G134" s="334"/>
      <c r="H134" s="334"/>
      <c r="I134" s="334"/>
      <c r="J134" s="334"/>
      <c r="K134" s="334"/>
      <c r="L134" s="334"/>
      <c r="M134" s="334"/>
      <c r="N134" s="334"/>
      <c r="O134" s="334"/>
      <c r="P134" s="334"/>
      <c r="Q134" s="334"/>
      <c r="R134" s="334"/>
      <c r="S134" s="334"/>
      <c r="T134" s="334"/>
      <c r="U134" s="334"/>
      <c r="V134" s="334"/>
      <c r="W134" s="334"/>
      <c r="X134" s="334"/>
      <c r="Y134" s="334"/>
    </row>
    <row r="135" spans="2:25" x14ac:dyDescent="0.2">
      <c r="B135" s="334"/>
      <c r="C135" s="334"/>
      <c r="D135" s="334"/>
      <c r="E135" s="334"/>
      <c r="F135" s="334"/>
      <c r="G135" s="334"/>
      <c r="H135" s="334"/>
      <c r="I135" s="334"/>
      <c r="J135" s="334"/>
      <c r="K135" s="334"/>
      <c r="L135" s="334"/>
      <c r="M135" s="334"/>
      <c r="N135" s="334"/>
      <c r="O135" s="334"/>
      <c r="P135" s="334"/>
      <c r="Q135" s="334"/>
      <c r="R135" s="334"/>
      <c r="S135" s="334"/>
      <c r="T135" s="334"/>
      <c r="U135" s="334"/>
      <c r="V135" s="334"/>
      <c r="W135" s="334"/>
      <c r="X135" s="334"/>
      <c r="Y135" s="334"/>
    </row>
    <row r="136" spans="2:25" x14ac:dyDescent="0.2">
      <c r="B136" s="334"/>
      <c r="C136" s="334"/>
      <c r="D136" s="334"/>
      <c r="E136" s="334"/>
      <c r="F136" s="334"/>
      <c r="G136" s="334"/>
      <c r="H136" s="334"/>
      <c r="I136" s="334"/>
      <c r="J136" s="334"/>
      <c r="K136" s="334"/>
      <c r="L136" s="334"/>
      <c r="M136" s="334"/>
      <c r="N136" s="334"/>
      <c r="O136" s="334"/>
      <c r="P136" s="334"/>
      <c r="Q136" s="334"/>
      <c r="R136" s="334"/>
      <c r="S136" s="334"/>
      <c r="T136" s="334"/>
      <c r="U136" s="334"/>
      <c r="V136" s="334"/>
      <c r="W136" s="334"/>
      <c r="X136" s="334"/>
      <c r="Y136" s="334"/>
    </row>
    <row r="137" spans="2:25" x14ac:dyDescent="0.2">
      <c r="B137" s="334"/>
      <c r="C137" s="334"/>
      <c r="D137" s="334"/>
      <c r="E137" s="334"/>
      <c r="F137" s="334"/>
      <c r="G137" s="334"/>
      <c r="H137" s="334"/>
      <c r="I137" s="334"/>
      <c r="J137" s="334"/>
      <c r="K137" s="334"/>
      <c r="L137" s="334"/>
      <c r="M137" s="334"/>
      <c r="N137" s="334"/>
      <c r="O137" s="334"/>
      <c r="P137" s="334"/>
      <c r="Q137" s="334"/>
      <c r="R137" s="334"/>
      <c r="S137" s="334"/>
      <c r="T137" s="334"/>
      <c r="U137" s="334"/>
      <c r="V137" s="334"/>
      <c r="W137" s="334"/>
      <c r="X137" s="334"/>
      <c r="Y137" s="334"/>
    </row>
    <row r="138" spans="2:25" x14ac:dyDescent="0.2">
      <c r="B138" s="334"/>
      <c r="C138" s="334"/>
      <c r="D138" s="334"/>
      <c r="E138" s="334"/>
      <c r="F138" s="334"/>
      <c r="G138" s="334"/>
      <c r="H138" s="334"/>
      <c r="I138" s="334"/>
      <c r="J138" s="334"/>
      <c r="K138" s="334"/>
      <c r="L138" s="334"/>
      <c r="M138" s="334"/>
      <c r="N138" s="334"/>
      <c r="O138" s="334"/>
      <c r="P138" s="334"/>
      <c r="Q138" s="334"/>
      <c r="R138" s="334"/>
      <c r="S138" s="334"/>
      <c r="T138" s="334"/>
      <c r="U138" s="334"/>
      <c r="V138" s="334"/>
      <c r="W138" s="334"/>
      <c r="X138" s="334"/>
      <c r="Y138" s="334"/>
    </row>
    <row r="139" spans="2:25" x14ac:dyDescent="0.2">
      <c r="B139" s="334"/>
      <c r="C139" s="334"/>
      <c r="D139" s="334"/>
      <c r="E139" s="334"/>
      <c r="F139" s="334"/>
      <c r="G139" s="334"/>
      <c r="H139" s="334"/>
      <c r="I139" s="334"/>
      <c r="J139" s="334"/>
      <c r="K139" s="334"/>
      <c r="L139" s="334"/>
      <c r="M139" s="334"/>
      <c r="N139" s="334"/>
      <c r="O139" s="334"/>
      <c r="P139" s="334"/>
      <c r="Q139" s="334"/>
      <c r="R139" s="334"/>
      <c r="S139" s="334"/>
      <c r="T139" s="334"/>
      <c r="U139" s="334"/>
      <c r="V139" s="334"/>
      <c r="W139" s="334"/>
      <c r="X139" s="334"/>
      <c r="Y139" s="334"/>
    </row>
    <row r="140" spans="2:25" x14ac:dyDescent="0.2">
      <c r="B140" s="334"/>
      <c r="C140" s="334"/>
      <c r="D140" s="334"/>
      <c r="E140" s="334"/>
      <c r="F140" s="334"/>
      <c r="G140" s="334"/>
      <c r="H140" s="334"/>
      <c r="I140" s="334"/>
      <c r="J140" s="334"/>
      <c r="K140" s="334"/>
      <c r="L140" s="334"/>
      <c r="M140" s="334"/>
      <c r="N140" s="334"/>
      <c r="O140" s="334"/>
      <c r="P140" s="334"/>
      <c r="Q140" s="334"/>
      <c r="R140" s="334"/>
      <c r="S140" s="334"/>
      <c r="T140" s="334"/>
      <c r="U140" s="334"/>
      <c r="V140" s="334"/>
      <c r="W140" s="334"/>
      <c r="X140" s="334"/>
      <c r="Y140" s="334"/>
    </row>
    <row r="141" spans="2:25" x14ac:dyDescent="0.2">
      <c r="B141" s="334"/>
      <c r="C141" s="334"/>
      <c r="D141" s="334"/>
      <c r="E141" s="334"/>
      <c r="F141" s="334"/>
      <c r="G141" s="334"/>
      <c r="H141" s="334"/>
      <c r="I141" s="334"/>
      <c r="J141" s="334"/>
      <c r="K141" s="334"/>
      <c r="L141" s="334"/>
      <c r="M141" s="334"/>
      <c r="N141" s="334"/>
      <c r="O141" s="334"/>
      <c r="P141" s="334"/>
      <c r="Q141" s="334"/>
      <c r="R141" s="334"/>
      <c r="S141" s="334"/>
      <c r="T141" s="334"/>
      <c r="U141" s="334"/>
      <c r="V141" s="334"/>
      <c r="W141" s="334"/>
      <c r="X141" s="334"/>
      <c r="Y141" s="334"/>
    </row>
    <row r="142" spans="2:25" x14ac:dyDescent="0.2">
      <c r="B142" s="334"/>
      <c r="C142" s="334"/>
      <c r="D142" s="334"/>
      <c r="E142" s="334"/>
      <c r="F142" s="334"/>
      <c r="G142" s="334"/>
      <c r="H142" s="334"/>
      <c r="I142" s="334"/>
      <c r="J142" s="334"/>
      <c r="K142" s="334"/>
      <c r="L142" s="334"/>
      <c r="M142" s="334"/>
      <c r="N142" s="334"/>
      <c r="O142" s="334"/>
      <c r="P142" s="334"/>
      <c r="Q142" s="334"/>
      <c r="R142" s="334"/>
      <c r="S142" s="334"/>
      <c r="T142" s="334"/>
      <c r="U142" s="334"/>
      <c r="V142" s="334"/>
      <c r="W142" s="334"/>
      <c r="X142" s="334"/>
      <c r="Y142" s="334"/>
    </row>
    <row r="143" spans="2:25" x14ac:dyDescent="0.2">
      <c r="B143" s="334"/>
      <c r="C143" s="334"/>
      <c r="D143" s="334"/>
      <c r="E143" s="334"/>
      <c r="F143" s="334"/>
      <c r="G143" s="334"/>
      <c r="H143" s="334"/>
      <c r="I143" s="334"/>
      <c r="J143" s="334"/>
      <c r="K143" s="334"/>
      <c r="L143" s="334"/>
      <c r="M143" s="334"/>
      <c r="N143" s="334"/>
      <c r="O143" s="334"/>
      <c r="P143" s="334"/>
      <c r="Q143" s="334"/>
      <c r="R143" s="334"/>
      <c r="S143" s="334"/>
      <c r="T143" s="334"/>
      <c r="U143" s="334"/>
      <c r="V143" s="334"/>
      <c r="W143" s="334"/>
      <c r="X143" s="334"/>
      <c r="Y143" s="334"/>
    </row>
    <row r="144" spans="2:25" x14ac:dyDescent="0.2">
      <c r="B144" s="334"/>
      <c r="C144" s="334"/>
      <c r="D144" s="334"/>
      <c r="E144" s="334"/>
      <c r="F144" s="334"/>
      <c r="G144" s="334"/>
      <c r="H144" s="334"/>
      <c r="I144" s="334"/>
      <c r="J144" s="334"/>
      <c r="K144" s="334"/>
      <c r="L144" s="334"/>
      <c r="M144" s="334"/>
      <c r="N144" s="334"/>
      <c r="O144" s="334"/>
      <c r="P144" s="334"/>
      <c r="Q144" s="334"/>
      <c r="R144" s="334"/>
      <c r="S144" s="334"/>
      <c r="T144" s="334"/>
      <c r="U144" s="334"/>
      <c r="V144" s="334"/>
      <c r="W144" s="334"/>
      <c r="X144" s="334"/>
      <c r="Y144" s="334"/>
    </row>
    <row r="145" spans="2:25" x14ac:dyDescent="0.2">
      <c r="B145" s="334"/>
      <c r="C145" s="334"/>
      <c r="D145" s="334"/>
      <c r="E145" s="334"/>
      <c r="F145" s="334"/>
      <c r="G145" s="334"/>
      <c r="H145" s="334"/>
      <c r="I145" s="334"/>
      <c r="J145" s="334"/>
      <c r="K145" s="334"/>
      <c r="L145" s="334"/>
      <c r="M145" s="334"/>
      <c r="N145" s="334"/>
      <c r="O145" s="334"/>
      <c r="P145" s="334"/>
      <c r="Q145" s="334"/>
      <c r="R145" s="334"/>
      <c r="S145" s="334"/>
      <c r="T145" s="334"/>
      <c r="U145" s="334"/>
      <c r="V145" s="334"/>
      <c r="W145" s="334"/>
      <c r="X145" s="334"/>
      <c r="Y145" s="334"/>
    </row>
    <row r="146" spans="2:25" x14ac:dyDescent="0.2">
      <c r="B146" s="334"/>
      <c r="C146" s="334"/>
      <c r="D146" s="334"/>
      <c r="E146" s="334"/>
      <c r="F146" s="334"/>
      <c r="G146" s="334"/>
      <c r="H146" s="334"/>
      <c r="I146" s="334"/>
      <c r="J146" s="334"/>
      <c r="K146" s="334"/>
      <c r="L146" s="334"/>
      <c r="M146" s="334"/>
      <c r="N146" s="334"/>
      <c r="O146" s="334"/>
      <c r="P146" s="334"/>
      <c r="Q146" s="334"/>
      <c r="R146" s="334"/>
      <c r="S146" s="334"/>
      <c r="T146" s="334"/>
      <c r="U146" s="334"/>
      <c r="V146" s="334"/>
      <c r="W146" s="334"/>
      <c r="X146" s="334"/>
      <c r="Y146" s="334"/>
    </row>
    <row r="147" spans="2:25" x14ac:dyDescent="0.2">
      <c r="B147" s="334"/>
      <c r="C147" s="334"/>
      <c r="D147" s="334"/>
      <c r="E147" s="334"/>
      <c r="F147" s="334"/>
      <c r="G147" s="334"/>
      <c r="H147" s="334"/>
      <c r="I147" s="334"/>
      <c r="J147" s="334"/>
      <c r="K147" s="334"/>
      <c r="L147" s="334"/>
      <c r="M147" s="334"/>
      <c r="N147" s="334"/>
      <c r="O147" s="334"/>
      <c r="P147" s="334"/>
      <c r="Q147" s="334"/>
      <c r="R147" s="334"/>
      <c r="S147" s="334"/>
      <c r="T147" s="334"/>
      <c r="U147" s="334"/>
      <c r="V147" s="334"/>
      <c r="W147" s="334"/>
      <c r="X147" s="334"/>
      <c r="Y147" s="334"/>
    </row>
    <row r="148" spans="2:25" x14ac:dyDescent="0.2">
      <c r="B148" s="334"/>
      <c r="C148" s="334"/>
      <c r="D148" s="334"/>
      <c r="E148" s="334"/>
      <c r="F148" s="334"/>
      <c r="G148" s="334"/>
      <c r="H148" s="334"/>
      <c r="I148" s="334"/>
      <c r="J148" s="334"/>
      <c r="K148" s="334"/>
      <c r="L148" s="334"/>
      <c r="M148" s="334"/>
      <c r="N148" s="334"/>
      <c r="O148" s="334"/>
      <c r="P148" s="334"/>
      <c r="Q148" s="334"/>
      <c r="R148" s="334"/>
      <c r="S148" s="334"/>
      <c r="T148" s="334"/>
      <c r="U148" s="334"/>
      <c r="V148" s="334"/>
      <c r="W148" s="334"/>
      <c r="X148" s="334"/>
      <c r="Y148" s="334"/>
    </row>
    <row r="149" spans="2:25" x14ac:dyDescent="0.2">
      <c r="B149" s="334"/>
      <c r="C149" s="334"/>
      <c r="D149" s="334"/>
      <c r="E149" s="334"/>
      <c r="F149" s="334"/>
      <c r="G149" s="334"/>
      <c r="H149" s="334"/>
      <c r="I149" s="334"/>
      <c r="J149" s="334"/>
      <c r="K149" s="334"/>
      <c r="L149" s="334"/>
      <c r="M149" s="334"/>
      <c r="N149" s="334"/>
      <c r="O149" s="334"/>
      <c r="P149" s="334"/>
      <c r="Q149" s="334"/>
      <c r="R149" s="334"/>
      <c r="S149" s="334"/>
      <c r="T149" s="334"/>
      <c r="U149" s="334"/>
      <c r="V149" s="334"/>
      <c r="W149" s="334"/>
      <c r="X149" s="334"/>
      <c r="Y149" s="334"/>
    </row>
    <row r="150" spans="2:25" x14ac:dyDescent="0.2">
      <c r="B150" s="334"/>
      <c r="C150" s="334"/>
      <c r="D150" s="334"/>
      <c r="E150" s="334"/>
      <c r="F150" s="334"/>
      <c r="G150" s="334"/>
      <c r="H150" s="334"/>
      <c r="I150" s="334"/>
      <c r="J150" s="334"/>
      <c r="K150" s="334"/>
      <c r="L150" s="334"/>
      <c r="M150" s="334"/>
      <c r="N150" s="334"/>
      <c r="O150" s="334"/>
      <c r="P150" s="334"/>
      <c r="Q150" s="334"/>
      <c r="R150" s="334"/>
      <c r="S150" s="334"/>
      <c r="T150" s="334"/>
      <c r="U150" s="334"/>
      <c r="V150" s="334"/>
      <c r="W150" s="334"/>
      <c r="X150" s="334"/>
      <c r="Y150" s="334"/>
    </row>
    <row r="151" spans="2:25" x14ac:dyDescent="0.2">
      <c r="B151" s="334"/>
      <c r="C151" s="334"/>
      <c r="D151" s="334"/>
      <c r="E151" s="334"/>
      <c r="F151" s="334"/>
      <c r="G151" s="334"/>
      <c r="H151" s="334"/>
      <c r="I151" s="334"/>
      <c r="J151" s="334"/>
      <c r="K151" s="334"/>
      <c r="L151" s="334"/>
      <c r="M151" s="334"/>
      <c r="N151" s="334"/>
      <c r="O151" s="334"/>
      <c r="P151" s="334"/>
      <c r="Q151" s="334"/>
      <c r="R151" s="334"/>
      <c r="S151" s="334"/>
      <c r="T151" s="334"/>
      <c r="U151" s="334"/>
      <c r="V151" s="334"/>
      <c r="W151" s="334"/>
      <c r="X151" s="334"/>
      <c r="Y151" s="334"/>
    </row>
    <row r="152" spans="2:25" x14ac:dyDescent="0.2">
      <c r="B152" s="334"/>
      <c r="C152" s="334"/>
      <c r="D152" s="334"/>
      <c r="E152" s="334"/>
      <c r="F152" s="334"/>
      <c r="G152" s="334"/>
      <c r="H152" s="334"/>
      <c r="I152" s="334"/>
      <c r="J152" s="334"/>
      <c r="K152" s="334"/>
      <c r="L152" s="334"/>
      <c r="M152" s="334"/>
      <c r="N152" s="334"/>
      <c r="O152" s="334"/>
      <c r="P152" s="334"/>
      <c r="Q152" s="334"/>
      <c r="R152" s="334"/>
      <c r="S152" s="334"/>
      <c r="T152" s="334"/>
      <c r="U152" s="334"/>
      <c r="V152" s="334"/>
      <c r="W152" s="334"/>
      <c r="X152" s="334"/>
      <c r="Y152" s="334"/>
    </row>
    <row r="153" spans="2:25" x14ac:dyDescent="0.2">
      <c r="B153" s="334"/>
      <c r="C153" s="334"/>
      <c r="D153" s="334"/>
      <c r="E153" s="334"/>
      <c r="F153" s="334"/>
      <c r="G153" s="334"/>
      <c r="H153" s="334"/>
      <c r="I153" s="334"/>
      <c r="J153" s="334"/>
      <c r="K153" s="334"/>
      <c r="L153" s="334"/>
      <c r="M153" s="334"/>
      <c r="N153" s="334"/>
      <c r="O153" s="334"/>
      <c r="P153" s="334"/>
      <c r="Q153" s="334"/>
      <c r="R153" s="334"/>
      <c r="S153" s="334"/>
      <c r="T153" s="334"/>
      <c r="U153" s="334"/>
      <c r="V153" s="334"/>
      <c r="W153" s="334"/>
      <c r="X153" s="334"/>
      <c r="Y153" s="334"/>
    </row>
    <row r="154" spans="2:25" x14ac:dyDescent="0.2">
      <c r="B154" s="334"/>
      <c r="C154" s="334"/>
      <c r="D154" s="334"/>
      <c r="E154" s="334"/>
      <c r="F154" s="334"/>
      <c r="G154" s="334"/>
      <c r="H154" s="334"/>
      <c r="I154" s="334"/>
      <c r="J154" s="334"/>
      <c r="K154" s="334"/>
      <c r="L154" s="334"/>
      <c r="M154" s="334"/>
      <c r="N154" s="334"/>
      <c r="O154" s="334"/>
      <c r="P154" s="334"/>
      <c r="Q154" s="334"/>
      <c r="R154" s="334"/>
      <c r="S154" s="334"/>
      <c r="T154" s="334"/>
      <c r="U154" s="334"/>
      <c r="V154" s="334"/>
      <c r="W154" s="334"/>
      <c r="X154" s="334"/>
      <c r="Y154" s="334"/>
    </row>
    <row r="155" spans="2:25" x14ac:dyDescent="0.2">
      <c r="B155" s="334"/>
      <c r="C155" s="334"/>
      <c r="D155" s="334"/>
      <c r="E155" s="334"/>
      <c r="F155" s="334"/>
      <c r="G155" s="334"/>
      <c r="H155" s="334"/>
      <c r="I155" s="334"/>
      <c r="J155" s="334"/>
      <c r="K155" s="334"/>
      <c r="L155" s="334"/>
      <c r="M155" s="334"/>
      <c r="N155" s="334"/>
      <c r="O155" s="334"/>
      <c r="P155" s="334"/>
      <c r="Q155" s="334"/>
      <c r="R155" s="334"/>
      <c r="S155" s="334"/>
      <c r="T155" s="334"/>
      <c r="U155" s="334"/>
      <c r="V155" s="334"/>
      <c r="W155" s="334"/>
      <c r="X155" s="334"/>
      <c r="Y155" s="334"/>
    </row>
    <row r="156" spans="2:25" x14ac:dyDescent="0.2">
      <c r="B156" s="334"/>
      <c r="C156" s="334"/>
      <c r="D156" s="334"/>
      <c r="E156" s="334"/>
      <c r="F156" s="334"/>
      <c r="G156" s="334"/>
      <c r="H156" s="334"/>
      <c r="I156" s="334"/>
      <c r="J156" s="334"/>
      <c r="K156" s="334"/>
      <c r="L156" s="334"/>
      <c r="M156" s="334"/>
      <c r="N156" s="334"/>
      <c r="O156" s="334"/>
      <c r="P156" s="334"/>
      <c r="Q156" s="334"/>
      <c r="R156" s="334"/>
      <c r="S156" s="334"/>
      <c r="T156" s="334"/>
      <c r="U156" s="334"/>
      <c r="V156" s="334"/>
      <c r="W156" s="334"/>
      <c r="X156" s="334"/>
      <c r="Y156" s="334"/>
    </row>
    <row r="157" spans="2:25" x14ac:dyDescent="0.2">
      <c r="B157" s="334"/>
      <c r="C157" s="334"/>
      <c r="D157" s="334"/>
      <c r="E157" s="334"/>
      <c r="F157" s="334"/>
      <c r="G157" s="334"/>
      <c r="H157" s="334"/>
      <c r="I157" s="334"/>
      <c r="J157" s="334"/>
      <c r="K157" s="334"/>
      <c r="L157" s="334"/>
      <c r="M157" s="334"/>
      <c r="N157" s="334"/>
      <c r="O157" s="334"/>
      <c r="P157" s="334"/>
      <c r="Q157" s="334"/>
      <c r="R157" s="334"/>
      <c r="S157" s="334"/>
      <c r="T157" s="334"/>
      <c r="U157" s="334"/>
      <c r="V157" s="334"/>
      <c r="W157" s="334"/>
      <c r="X157" s="334"/>
      <c r="Y157" s="334"/>
    </row>
  </sheetData>
  <sheetProtection password="CC43" sheet="1" objects="1" scenarios="1"/>
  <mergeCells count="55">
    <mergeCell ref="B3:Y3"/>
    <mergeCell ref="B5:G5"/>
    <mergeCell ref="H5:Y5"/>
    <mergeCell ref="B7:B21"/>
    <mergeCell ref="F7:U7"/>
    <mergeCell ref="F9:U9"/>
    <mergeCell ref="F13:U13"/>
    <mergeCell ref="E24:U25"/>
    <mergeCell ref="E27:L27"/>
    <mergeCell ref="M27:O27"/>
    <mergeCell ref="P27:R27"/>
    <mergeCell ref="E28:L28"/>
    <mergeCell ref="M28:N28"/>
    <mergeCell ref="P28:Q28"/>
    <mergeCell ref="P29:R29"/>
    <mergeCell ref="S29:U29"/>
    <mergeCell ref="V29:Y29"/>
    <mergeCell ref="E30:L30"/>
    <mergeCell ref="M30:N30"/>
    <mergeCell ref="P30:R30"/>
    <mergeCell ref="S30:U30"/>
    <mergeCell ref="V30:Y30"/>
    <mergeCell ref="E29:L29"/>
    <mergeCell ref="M29:N29"/>
    <mergeCell ref="E31:L31"/>
    <mergeCell ref="M31:O31"/>
    <mergeCell ref="P31:Q31"/>
    <mergeCell ref="S31:U31"/>
    <mergeCell ref="V31:Y31"/>
    <mergeCell ref="D35:U35"/>
    <mergeCell ref="F38:H38"/>
    <mergeCell ref="I38:K38"/>
    <mergeCell ref="L38:N38"/>
    <mergeCell ref="V38:Y38"/>
    <mergeCell ref="E41:U41"/>
    <mergeCell ref="V43:Y43"/>
    <mergeCell ref="D45:J45"/>
    <mergeCell ref="K45:O45"/>
    <mergeCell ref="P45:T45"/>
    <mergeCell ref="C62:Y65"/>
    <mergeCell ref="B66:Y72"/>
    <mergeCell ref="D49:U49"/>
    <mergeCell ref="V49:Y50"/>
    <mergeCell ref="B52:B57"/>
    <mergeCell ref="D52:U54"/>
    <mergeCell ref="D55:U57"/>
    <mergeCell ref="B59:G59"/>
    <mergeCell ref="H59:Y59"/>
    <mergeCell ref="B23:B50"/>
    <mergeCell ref="D46:I47"/>
    <mergeCell ref="K46:N46"/>
    <mergeCell ref="P46:T46"/>
    <mergeCell ref="K47:N47"/>
    <mergeCell ref="P47:S47"/>
    <mergeCell ref="O39:S39"/>
  </mergeCells>
  <phoneticPr fontId="5"/>
  <dataValidations count="4">
    <dataValidation allowBlank="1" showInputMessage="1" showErrorMessage="1" sqref="M29:N30 P47:P48 J39:J40 T39:U40 K46:K48 J42:J43 T42:U43"/>
    <dataValidation type="decimal" operator="greaterThan" allowBlank="1" showInputMessage="1" showErrorMessage="1" sqref="M28:N28">
      <formula1>0</formula1>
    </dataValidation>
    <dataValidation operator="greaterThan" allowBlank="1" showInputMessage="1" showErrorMessage="1" sqref="P28:Q28"/>
    <dataValidation type="decimal" operator="lessThanOrEqual" allowBlank="1" showInputMessage="1" showErrorMessage="1" sqref="P31:Q31">
      <formula1>P28</formula1>
    </dataValidation>
  </dataValidations>
  <printOptions horizontalCentered="1"/>
  <pageMargins left="0.19685039370078741" right="0.19685039370078741" top="0.47244094488188981" bottom="0.39370078740157483" header="0.39370078740157483" footer="0.19685039370078741"/>
  <pageSetup paperSize="9" scale="81"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15041" r:id="rId4" name="Option Button 1">
              <controlPr locked="0" defaultSize="0" autoFill="0" autoLine="0" autoPict="0">
                <anchor moveWithCells="1">
                  <from>
                    <xdr:col>21</xdr:col>
                    <xdr:colOff>114300</xdr:colOff>
                    <xdr:row>6</xdr:row>
                    <xdr:rowOff>22860</xdr:rowOff>
                  </from>
                  <to>
                    <xdr:col>22</xdr:col>
                    <xdr:colOff>213360</xdr:colOff>
                    <xdr:row>7</xdr:row>
                    <xdr:rowOff>30480</xdr:rowOff>
                  </to>
                </anchor>
              </controlPr>
            </control>
          </mc:Choice>
        </mc:AlternateContent>
        <mc:AlternateContent xmlns:mc="http://schemas.openxmlformats.org/markup-compatibility/2006">
          <mc:Choice Requires="x14">
            <control shapeId="215042" r:id="rId5" name="Option Button 2">
              <controlPr locked="0" defaultSize="0" autoFill="0" autoLine="0" autoPict="0">
                <anchor moveWithCells="1">
                  <from>
                    <xdr:col>23</xdr:col>
                    <xdr:colOff>60960</xdr:colOff>
                    <xdr:row>6</xdr:row>
                    <xdr:rowOff>83820</xdr:rowOff>
                  </from>
                  <to>
                    <xdr:col>24</xdr:col>
                    <xdr:colOff>175260</xdr:colOff>
                    <xdr:row>6</xdr:row>
                    <xdr:rowOff>297180</xdr:rowOff>
                  </to>
                </anchor>
              </controlPr>
            </control>
          </mc:Choice>
        </mc:AlternateContent>
        <mc:AlternateContent xmlns:mc="http://schemas.openxmlformats.org/markup-compatibility/2006">
          <mc:Choice Requires="x14">
            <control shapeId="215043" r:id="rId6" name="Option Button 3">
              <controlPr locked="0" defaultSize="0" autoFill="0" autoLine="0" autoPict="0">
                <anchor moveWithCells="1">
                  <from>
                    <xdr:col>21</xdr:col>
                    <xdr:colOff>114300</xdr:colOff>
                    <xdr:row>9</xdr:row>
                    <xdr:rowOff>76200</xdr:rowOff>
                  </from>
                  <to>
                    <xdr:col>22</xdr:col>
                    <xdr:colOff>251460</xdr:colOff>
                    <xdr:row>11</xdr:row>
                    <xdr:rowOff>38100</xdr:rowOff>
                  </to>
                </anchor>
              </controlPr>
            </control>
          </mc:Choice>
        </mc:AlternateContent>
        <mc:AlternateContent xmlns:mc="http://schemas.openxmlformats.org/markup-compatibility/2006">
          <mc:Choice Requires="x14">
            <control shapeId="215044" r:id="rId7" name="Group Box 4">
              <controlPr locked="0" defaultSize="0" autoFill="0" autoPict="0">
                <anchor moveWithCells="1">
                  <from>
                    <xdr:col>21</xdr:col>
                    <xdr:colOff>0</xdr:colOff>
                    <xdr:row>6</xdr:row>
                    <xdr:rowOff>0</xdr:rowOff>
                  </from>
                  <to>
                    <xdr:col>25</xdr:col>
                    <xdr:colOff>0</xdr:colOff>
                    <xdr:row>8</xdr:row>
                    <xdr:rowOff>0</xdr:rowOff>
                  </to>
                </anchor>
              </controlPr>
            </control>
          </mc:Choice>
        </mc:AlternateContent>
        <mc:AlternateContent xmlns:mc="http://schemas.openxmlformats.org/markup-compatibility/2006">
          <mc:Choice Requires="x14">
            <control shapeId="215045" r:id="rId8" name="Group Box 5">
              <controlPr locked="0" defaultSize="0" autoFill="0" autoPict="0">
                <anchor moveWithCells="1">
                  <from>
                    <xdr:col>21</xdr:col>
                    <xdr:colOff>0</xdr:colOff>
                    <xdr:row>9</xdr:row>
                    <xdr:rowOff>0</xdr:rowOff>
                  </from>
                  <to>
                    <xdr:col>25</xdr:col>
                    <xdr:colOff>0</xdr:colOff>
                    <xdr:row>12</xdr:row>
                    <xdr:rowOff>0</xdr:rowOff>
                  </to>
                </anchor>
              </controlPr>
            </control>
          </mc:Choice>
        </mc:AlternateContent>
        <mc:AlternateContent xmlns:mc="http://schemas.openxmlformats.org/markup-compatibility/2006">
          <mc:Choice Requires="x14">
            <control shapeId="215046" r:id="rId9" name="Option Button 6">
              <controlPr locked="0" defaultSize="0" autoFill="0" autoLine="0" autoPict="0">
                <anchor moveWithCells="1">
                  <from>
                    <xdr:col>23</xdr:col>
                    <xdr:colOff>60960</xdr:colOff>
                    <xdr:row>10</xdr:row>
                    <xdr:rowOff>7620</xdr:rowOff>
                  </from>
                  <to>
                    <xdr:col>24</xdr:col>
                    <xdr:colOff>137160</xdr:colOff>
                    <xdr:row>11</xdr:row>
                    <xdr:rowOff>60960</xdr:rowOff>
                  </to>
                </anchor>
              </controlPr>
            </control>
          </mc:Choice>
        </mc:AlternateContent>
        <mc:AlternateContent xmlns:mc="http://schemas.openxmlformats.org/markup-compatibility/2006">
          <mc:Choice Requires="x14">
            <control shapeId="215047" r:id="rId10" name="Option Button 7">
              <controlPr locked="0" defaultSize="0" autoFill="0" autoLine="0" autoPict="0">
                <anchor moveWithCells="1">
                  <from>
                    <xdr:col>21</xdr:col>
                    <xdr:colOff>114300</xdr:colOff>
                    <xdr:row>15</xdr:row>
                    <xdr:rowOff>7620</xdr:rowOff>
                  </from>
                  <to>
                    <xdr:col>22</xdr:col>
                    <xdr:colOff>182880</xdr:colOff>
                    <xdr:row>15</xdr:row>
                    <xdr:rowOff>220980</xdr:rowOff>
                  </to>
                </anchor>
              </controlPr>
            </control>
          </mc:Choice>
        </mc:AlternateContent>
        <mc:AlternateContent xmlns:mc="http://schemas.openxmlformats.org/markup-compatibility/2006">
          <mc:Choice Requires="x14">
            <control shapeId="215048" r:id="rId11" name="Option Button 8">
              <controlPr locked="0" defaultSize="0" autoFill="0" autoLine="0" autoPict="0">
                <anchor moveWithCells="1">
                  <from>
                    <xdr:col>23</xdr:col>
                    <xdr:colOff>60960</xdr:colOff>
                    <xdr:row>14</xdr:row>
                    <xdr:rowOff>68580</xdr:rowOff>
                  </from>
                  <to>
                    <xdr:col>24</xdr:col>
                    <xdr:colOff>114300</xdr:colOff>
                    <xdr:row>15</xdr:row>
                    <xdr:rowOff>236220</xdr:rowOff>
                  </to>
                </anchor>
              </controlPr>
            </control>
          </mc:Choice>
        </mc:AlternateContent>
        <mc:AlternateContent xmlns:mc="http://schemas.openxmlformats.org/markup-compatibility/2006">
          <mc:Choice Requires="x14">
            <control shapeId="215049" r:id="rId12" name="Option Button 9">
              <controlPr locked="0" defaultSize="0" autoFill="0" autoLine="0" autoPict="0">
                <anchor moveWithCells="1">
                  <from>
                    <xdr:col>21</xdr:col>
                    <xdr:colOff>121920</xdr:colOff>
                    <xdr:row>19</xdr:row>
                    <xdr:rowOff>45720</xdr:rowOff>
                  </from>
                  <to>
                    <xdr:col>22</xdr:col>
                    <xdr:colOff>175260</xdr:colOff>
                    <xdr:row>20</xdr:row>
                    <xdr:rowOff>144780</xdr:rowOff>
                  </to>
                </anchor>
              </controlPr>
            </control>
          </mc:Choice>
        </mc:AlternateContent>
        <mc:AlternateContent xmlns:mc="http://schemas.openxmlformats.org/markup-compatibility/2006">
          <mc:Choice Requires="x14">
            <control shapeId="215050" r:id="rId13" name="Option Button 10">
              <controlPr locked="0" defaultSize="0" autoFill="0" autoLine="0" autoPict="0">
                <anchor moveWithCells="1">
                  <from>
                    <xdr:col>21</xdr:col>
                    <xdr:colOff>182880</xdr:colOff>
                    <xdr:row>51</xdr:row>
                    <xdr:rowOff>152400</xdr:rowOff>
                  </from>
                  <to>
                    <xdr:col>22</xdr:col>
                    <xdr:colOff>251460</xdr:colOff>
                    <xdr:row>52</xdr:row>
                    <xdr:rowOff>213360</xdr:rowOff>
                  </to>
                </anchor>
              </controlPr>
            </control>
          </mc:Choice>
        </mc:AlternateContent>
        <mc:AlternateContent xmlns:mc="http://schemas.openxmlformats.org/markup-compatibility/2006">
          <mc:Choice Requires="x14">
            <control shapeId="215051" r:id="rId14" name="Option Button 11">
              <controlPr locked="0" defaultSize="0" autoFill="0" autoLine="0" autoPict="0">
                <anchor moveWithCells="1">
                  <from>
                    <xdr:col>23</xdr:col>
                    <xdr:colOff>60960</xdr:colOff>
                    <xdr:row>19</xdr:row>
                    <xdr:rowOff>76200</xdr:rowOff>
                  </from>
                  <to>
                    <xdr:col>24</xdr:col>
                    <xdr:colOff>137160</xdr:colOff>
                    <xdr:row>20</xdr:row>
                    <xdr:rowOff>114300</xdr:rowOff>
                  </to>
                </anchor>
              </controlPr>
            </control>
          </mc:Choice>
        </mc:AlternateContent>
        <mc:AlternateContent xmlns:mc="http://schemas.openxmlformats.org/markup-compatibility/2006">
          <mc:Choice Requires="x14">
            <control shapeId="215052" r:id="rId15" name="Option Button 12">
              <controlPr locked="0" defaultSize="0" autoFill="0" autoLine="0" autoPict="0">
                <anchor moveWithCells="1">
                  <from>
                    <xdr:col>23</xdr:col>
                    <xdr:colOff>60960</xdr:colOff>
                    <xdr:row>51</xdr:row>
                    <xdr:rowOff>182880</xdr:rowOff>
                  </from>
                  <to>
                    <xdr:col>24</xdr:col>
                    <xdr:colOff>137160</xdr:colOff>
                    <xdr:row>52</xdr:row>
                    <xdr:rowOff>182880</xdr:rowOff>
                  </to>
                </anchor>
              </controlPr>
            </control>
          </mc:Choice>
        </mc:AlternateContent>
        <mc:AlternateContent xmlns:mc="http://schemas.openxmlformats.org/markup-compatibility/2006">
          <mc:Choice Requires="x14">
            <control shapeId="215053" r:id="rId16" name="Group Box 13">
              <controlPr locked="0" defaultSize="0" autoFill="0" autoPict="0">
                <anchor moveWithCells="1">
                  <from>
                    <xdr:col>21</xdr:col>
                    <xdr:colOff>0</xdr:colOff>
                    <xdr:row>12</xdr:row>
                    <xdr:rowOff>0</xdr:rowOff>
                  </from>
                  <to>
                    <xdr:col>25</xdr:col>
                    <xdr:colOff>0</xdr:colOff>
                    <xdr:row>13</xdr:row>
                    <xdr:rowOff>144780</xdr:rowOff>
                  </to>
                </anchor>
              </controlPr>
            </control>
          </mc:Choice>
        </mc:AlternateContent>
        <mc:AlternateContent xmlns:mc="http://schemas.openxmlformats.org/markup-compatibility/2006">
          <mc:Choice Requires="x14">
            <control shapeId="215054" r:id="rId17" name="Group Box 14">
              <controlPr locked="0" defaultSize="0" autoFill="0" autoPict="0">
                <anchor moveWithCells="1">
                  <from>
                    <xdr:col>21</xdr:col>
                    <xdr:colOff>0</xdr:colOff>
                    <xdr:row>16</xdr:row>
                    <xdr:rowOff>0</xdr:rowOff>
                  </from>
                  <to>
                    <xdr:col>25</xdr:col>
                    <xdr:colOff>0</xdr:colOff>
                    <xdr:row>18</xdr:row>
                    <xdr:rowOff>0</xdr:rowOff>
                  </to>
                </anchor>
              </controlPr>
            </control>
          </mc:Choice>
        </mc:AlternateContent>
        <mc:AlternateContent xmlns:mc="http://schemas.openxmlformats.org/markup-compatibility/2006">
          <mc:Choice Requires="x14">
            <control shapeId="215055" r:id="rId18" name="Group Box 15">
              <controlPr locked="0" defaultSize="0" autoFill="0" autoPict="0">
                <anchor moveWithCells="1">
                  <from>
                    <xdr:col>21</xdr:col>
                    <xdr:colOff>0</xdr:colOff>
                    <xdr:row>18</xdr:row>
                    <xdr:rowOff>0</xdr:rowOff>
                  </from>
                  <to>
                    <xdr:col>24</xdr:col>
                    <xdr:colOff>312420</xdr:colOff>
                    <xdr:row>21</xdr:row>
                    <xdr:rowOff>0</xdr:rowOff>
                  </to>
                </anchor>
              </controlPr>
            </control>
          </mc:Choice>
        </mc:AlternateContent>
        <mc:AlternateContent xmlns:mc="http://schemas.openxmlformats.org/markup-compatibility/2006">
          <mc:Choice Requires="x14">
            <control shapeId="215056" r:id="rId19" name="Group Box 16">
              <controlPr locked="0" defaultSize="0" autoFill="0" autoPict="0">
                <anchor moveWithCells="1">
                  <from>
                    <xdr:col>21</xdr:col>
                    <xdr:colOff>0</xdr:colOff>
                    <xdr:row>51</xdr:row>
                    <xdr:rowOff>0</xdr:rowOff>
                  </from>
                  <to>
                    <xdr:col>25</xdr:col>
                    <xdr:colOff>0</xdr:colOff>
                    <xdr:row>53</xdr:row>
                    <xdr:rowOff>121920</xdr:rowOff>
                  </to>
                </anchor>
              </controlPr>
            </control>
          </mc:Choice>
        </mc:AlternateContent>
        <mc:AlternateContent xmlns:mc="http://schemas.openxmlformats.org/markup-compatibility/2006">
          <mc:Choice Requires="x14">
            <control shapeId="215057" r:id="rId20" name="Option Button 17">
              <controlPr locked="0" defaultSize="0" autoFill="0" autoLine="0" autoPict="0">
                <anchor moveWithCells="1">
                  <from>
                    <xdr:col>21</xdr:col>
                    <xdr:colOff>114300</xdr:colOff>
                    <xdr:row>12</xdr:row>
                    <xdr:rowOff>68580</xdr:rowOff>
                  </from>
                  <to>
                    <xdr:col>22</xdr:col>
                    <xdr:colOff>213360</xdr:colOff>
                    <xdr:row>13</xdr:row>
                    <xdr:rowOff>114300</xdr:rowOff>
                  </to>
                </anchor>
              </controlPr>
            </control>
          </mc:Choice>
        </mc:AlternateContent>
        <mc:AlternateContent xmlns:mc="http://schemas.openxmlformats.org/markup-compatibility/2006">
          <mc:Choice Requires="x14">
            <control shapeId="215058" r:id="rId21" name="Option Button 18">
              <controlPr locked="0" defaultSize="0" autoFill="0" autoLine="0" autoPict="0">
                <anchor moveWithCells="1">
                  <from>
                    <xdr:col>23</xdr:col>
                    <xdr:colOff>60960</xdr:colOff>
                    <xdr:row>12</xdr:row>
                    <xdr:rowOff>68580</xdr:rowOff>
                  </from>
                  <to>
                    <xdr:col>24</xdr:col>
                    <xdr:colOff>68580</xdr:colOff>
                    <xdr:row>13</xdr:row>
                    <xdr:rowOff>114300</xdr:rowOff>
                  </to>
                </anchor>
              </controlPr>
            </control>
          </mc:Choice>
        </mc:AlternateContent>
        <mc:AlternateContent xmlns:mc="http://schemas.openxmlformats.org/markup-compatibility/2006">
          <mc:Choice Requires="x14">
            <control shapeId="215059" r:id="rId22" name="Option Button 19">
              <controlPr locked="0" defaultSize="0" autoFill="0" autoLine="0" autoPict="0">
                <anchor moveWithCells="1">
                  <from>
                    <xdr:col>21</xdr:col>
                    <xdr:colOff>114300</xdr:colOff>
                    <xdr:row>16</xdr:row>
                    <xdr:rowOff>76200</xdr:rowOff>
                  </from>
                  <to>
                    <xdr:col>22</xdr:col>
                    <xdr:colOff>251460</xdr:colOff>
                    <xdr:row>17</xdr:row>
                    <xdr:rowOff>220980</xdr:rowOff>
                  </to>
                </anchor>
              </controlPr>
            </control>
          </mc:Choice>
        </mc:AlternateContent>
        <mc:AlternateContent xmlns:mc="http://schemas.openxmlformats.org/markup-compatibility/2006">
          <mc:Choice Requires="x14">
            <control shapeId="215060" r:id="rId23" name="Option Button 20">
              <controlPr locked="0" defaultSize="0" autoFill="0" autoLine="0" autoPict="0">
                <anchor moveWithCells="1">
                  <from>
                    <xdr:col>23</xdr:col>
                    <xdr:colOff>60960</xdr:colOff>
                    <xdr:row>16</xdr:row>
                    <xdr:rowOff>68580</xdr:rowOff>
                  </from>
                  <to>
                    <xdr:col>24</xdr:col>
                    <xdr:colOff>137160</xdr:colOff>
                    <xdr:row>17</xdr:row>
                    <xdr:rowOff>220980</xdr:rowOff>
                  </to>
                </anchor>
              </controlPr>
            </control>
          </mc:Choice>
        </mc:AlternateContent>
        <mc:AlternateContent xmlns:mc="http://schemas.openxmlformats.org/markup-compatibility/2006">
          <mc:Choice Requires="x14">
            <control shapeId="215061" r:id="rId24" name="Group Box 21">
              <controlPr locked="0" defaultSize="0" autoFill="0" autoPict="0">
                <anchor moveWithCells="1">
                  <from>
                    <xdr:col>21</xdr:col>
                    <xdr:colOff>0</xdr:colOff>
                    <xdr:row>34</xdr:row>
                    <xdr:rowOff>0</xdr:rowOff>
                  </from>
                  <to>
                    <xdr:col>25</xdr:col>
                    <xdr:colOff>0</xdr:colOff>
                    <xdr:row>35</xdr:row>
                    <xdr:rowOff>7620</xdr:rowOff>
                  </to>
                </anchor>
              </controlPr>
            </control>
          </mc:Choice>
        </mc:AlternateContent>
        <mc:AlternateContent xmlns:mc="http://schemas.openxmlformats.org/markup-compatibility/2006">
          <mc:Choice Requires="x14">
            <control shapeId="215062" r:id="rId25" name="Option Button 22">
              <controlPr locked="0" defaultSize="0" autoFill="0" autoLine="0" autoPict="0">
                <anchor moveWithCells="1">
                  <from>
                    <xdr:col>21</xdr:col>
                    <xdr:colOff>137160</xdr:colOff>
                    <xdr:row>34</xdr:row>
                    <xdr:rowOff>144780</xdr:rowOff>
                  </from>
                  <to>
                    <xdr:col>22</xdr:col>
                    <xdr:colOff>213360</xdr:colOff>
                    <xdr:row>34</xdr:row>
                    <xdr:rowOff>365760</xdr:rowOff>
                  </to>
                </anchor>
              </controlPr>
            </control>
          </mc:Choice>
        </mc:AlternateContent>
        <mc:AlternateContent xmlns:mc="http://schemas.openxmlformats.org/markup-compatibility/2006">
          <mc:Choice Requires="x14">
            <control shapeId="215063" r:id="rId26" name="Option Button 23">
              <controlPr defaultSize="0" autoFill="0" autoLine="0" autoPict="0">
                <anchor moveWithCells="1">
                  <from>
                    <xdr:col>23</xdr:col>
                    <xdr:colOff>106680</xdr:colOff>
                    <xdr:row>34</xdr:row>
                    <xdr:rowOff>144780</xdr:rowOff>
                  </from>
                  <to>
                    <xdr:col>24</xdr:col>
                    <xdr:colOff>175260</xdr:colOff>
                    <xdr:row>34</xdr:row>
                    <xdr:rowOff>365760</xdr:rowOff>
                  </to>
                </anchor>
              </controlPr>
            </control>
          </mc:Choice>
        </mc:AlternateContent>
        <mc:AlternateContent xmlns:mc="http://schemas.openxmlformats.org/markup-compatibility/2006">
          <mc:Choice Requires="x14">
            <control shapeId="215064" r:id="rId27" name="Group Box 24">
              <controlPr defaultSize="0" autoFill="0" autoPict="0">
                <anchor moveWithCells="1">
                  <from>
                    <xdr:col>21</xdr:col>
                    <xdr:colOff>0</xdr:colOff>
                    <xdr:row>54</xdr:row>
                    <xdr:rowOff>0</xdr:rowOff>
                  </from>
                  <to>
                    <xdr:col>25</xdr:col>
                    <xdr:colOff>7620</xdr:colOff>
                    <xdr:row>57</xdr:row>
                    <xdr:rowOff>0</xdr:rowOff>
                  </to>
                </anchor>
              </controlPr>
            </control>
          </mc:Choice>
        </mc:AlternateContent>
        <mc:AlternateContent xmlns:mc="http://schemas.openxmlformats.org/markup-compatibility/2006">
          <mc:Choice Requires="x14">
            <control shapeId="215065" r:id="rId28" name="Option Button 25">
              <controlPr defaultSize="0" autoFill="0" autoLine="0" autoPict="0">
                <anchor moveWithCells="1">
                  <from>
                    <xdr:col>21</xdr:col>
                    <xdr:colOff>106680</xdr:colOff>
                    <xdr:row>8</xdr:row>
                    <xdr:rowOff>68580</xdr:rowOff>
                  </from>
                  <to>
                    <xdr:col>22</xdr:col>
                    <xdr:colOff>182880</xdr:colOff>
                    <xdr:row>8</xdr:row>
                    <xdr:rowOff>274320</xdr:rowOff>
                  </to>
                </anchor>
              </controlPr>
            </control>
          </mc:Choice>
        </mc:AlternateContent>
        <mc:AlternateContent xmlns:mc="http://schemas.openxmlformats.org/markup-compatibility/2006">
          <mc:Choice Requires="x14">
            <control shapeId="215066" r:id="rId29" name="Option Button 26">
              <controlPr defaultSize="0" autoFill="0" autoLine="0" autoPict="0">
                <anchor moveWithCells="1">
                  <from>
                    <xdr:col>23</xdr:col>
                    <xdr:colOff>99060</xdr:colOff>
                    <xdr:row>8</xdr:row>
                    <xdr:rowOff>68580</xdr:rowOff>
                  </from>
                  <to>
                    <xdr:col>24</xdr:col>
                    <xdr:colOff>182880</xdr:colOff>
                    <xdr:row>8</xdr:row>
                    <xdr:rowOff>274320</xdr:rowOff>
                  </to>
                </anchor>
              </controlPr>
            </control>
          </mc:Choice>
        </mc:AlternateContent>
        <mc:AlternateContent xmlns:mc="http://schemas.openxmlformats.org/markup-compatibility/2006">
          <mc:Choice Requires="x14">
            <control shapeId="215067" r:id="rId30" name="Group Box 27">
              <controlPr defaultSize="0" autoFill="0" autoPict="0">
                <anchor moveWithCells="1">
                  <from>
                    <xdr:col>21</xdr:col>
                    <xdr:colOff>0</xdr:colOff>
                    <xdr:row>8</xdr:row>
                    <xdr:rowOff>0</xdr:rowOff>
                  </from>
                  <to>
                    <xdr:col>25</xdr:col>
                    <xdr:colOff>0</xdr:colOff>
                    <xdr:row>9</xdr:row>
                    <xdr:rowOff>0</xdr:rowOff>
                  </to>
                </anchor>
              </controlPr>
            </control>
          </mc:Choice>
        </mc:AlternateContent>
        <mc:AlternateContent xmlns:mc="http://schemas.openxmlformats.org/markup-compatibility/2006">
          <mc:Choice Requires="x14">
            <control shapeId="215068" r:id="rId31" name="Option Button 28">
              <controlPr locked="0" defaultSize="0" autoFill="0" autoLine="0" autoPict="0">
                <anchor moveWithCells="1">
                  <from>
                    <xdr:col>21</xdr:col>
                    <xdr:colOff>137160</xdr:colOff>
                    <xdr:row>54</xdr:row>
                    <xdr:rowOff>144780</xdr:rowOff>
                  </from>
                  <to>
                    <xdr:col>22</xdr:col>
                    <xdr:colOff>213360</xdr:colOff>
                    <xdr:row>55</xdr:row>
                    <xdr:rowOff>152400</xdr:rowOff>
                  </to>
                </anchor>
              </controlPr>
            </control>
          </mc:Choice>
        </mc:AlternateContent>
        <mc:AlternateContent xmlns:mc="http://schemas.openxmlformats.org/markup-compatibility/2006">
          <mc:Choice Requires="x14">
            <control shapeId="215069" r:id="rId32" name="Option Button 29">
              <controlPr locked="0" defaultSize="0" autoFill="0" autoLine="0" autoPict="0">
                <anchor moveWithCells="1">
                  <from>
                    <xdr:col>23</xdr:col>
                    <xdr:colOff>60960</xdr:colOff>
                    <xdr:row>54</xdr:row>
                    <xdr:rowOff>182880</xdr:rowOff>
                  </from>
                  <to>
                    <xdr:col>24</xdr:col>
                    <xdr:colOff>137160</xdr:colOff>
                    <xdr:row>55</xdr:row>
                    <xdr:rowOff>144780</xdr:rowOff>
                  </to>
                </anchor>
              </controlPr>
            </control>
          </mc:Choice>
        </mc:AlternateContent>
      </controls>
    </mc:Choice>
  </mc:AlternateContent>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AN144"/>
  <sheetViews>
    <sheetView showGridLines="0" view="pageBreakPreview" topLeftCell="B1" zoomScale="75" zoomScaleNormal="90" zoomScaleSheetLayoutView="75" workbookViewId="0">
      <selection activeCell="H4" sqref="H4:Y4"/>
    </sheetView>
  </sheetViews>
  <sheetFormatPr defaultColWidth="4" defaultRowHeight="13.2" x14ac:dyDescent="0.2"/>
  <cols>
    <col min="1" max="1" width="2.88671875" style="267" customWidth="1"/>
    <col min="2" max="2" width="5.21875" style="267" customWidth="1"/>
    <col min="3" max="3" width="1.44140625" style="267" customWidth="1"/>
    <col min="4" max="4" width="4.44140625" style="267" customWidth="1"/>
    <col min="5" max="9" width="4" style="267" customWidth="1"/>
    <col min="10" max="10" width="7.33203125" style="267" customWidth="1"/>
    <col min="11" max="11" width="5.33203125" style="267" customWidth="1"/>
    <col min="12" max="12" width="4" style="267" customWidth="1"/>
    <col min="13" max="18" width="5.109375" style="267" customWidth="1"/>
    <col min="19" max="19" width="5.44140625" style="267" customWidth="1"/>
    <col min="20" max="20" width="6.109375" style="267" customWidth="1"/>
    <col min="21" max="21" width="7.44140625" style="267" customWidth="1"/>
    <col min="22" max="25" width="4.6640625" style="267" customWidth="1"/>
    <col min="26" max="26" width="3.33203125" style="267" customWidth="1"/>
    <col min="27" max="27" width="4" style="346"/>
    <col min="28" max="28" width="4" style="371" hidden="1" customWidth="1"/>
    <col min="29" max="30" width="4" style="372" hidden="1" customWidth="1"/>
    <col min="31" max="31" width="6.44140625" style="372" hidden="1" customWidth="1"/>
    <col min="32" max="33" width="4" style="372" hidden="1" customWidth="1"/>
    <col min="34" max="34" width="6.44140625" style="372" hidden="1" customWidth="1"/>
    <col min="35" max="36" width="4" style="372" hidden="1" customWidth="1"/>
    <col min="37" max="37" width="4" style="398" hidden="1" customWidth="1"/>
    <col min="38" max="39" width="0" style="398" hidden="1" customWidth="1"/>
    <col min="40" max="40" width="4" style="398"/>
    <col min="41" max="16384" width="4" style="267"/>
  </cols>
  <sheetData>
    <row r="1" spans="2:34" ht="14.4" x14ac:dyDescent="0.2">
      <c r="B1" s="370" t="s">
        <v>245</v>
      </c>
      <c r="W1" s="370" t="s">
        <v>246</v>
      </c>
    </row>
    <row r="2" spans="2:34" ht="19.2" x14ac:dyDescent="0.2">
      <c r="B2" s="2758" t="s">
        <v>252</v>
      </c>
      <c r="C2" s="2758"/>
      <c r="D2" s="2758"/>
      <c r="E2" s="2758"/>
      <c r="F2" s="2758"/>
      <c r="G2" s="2758"/>
      <c r="H2" s="2758"/>
      <c r="I2" s="2758"/>
      <c r="J2" s="2758"/>
      <c r="K2" s="2758"/>
      <c r="L2" s="2758"/>
      <c r="M2" s="2758"/>
      <c r="N2" s="2758"/>
      <c r="O2" s="2758"/>
      <c r="P2" s="2758"/>
      <c r="Q2" s="2758"/>
      <c r="R2" s="2758"/>
      <c r="S2" s="2758"/>
      <c r="T2" s="2758"/>
      <c r="U2" s="2758"/>
      <c r="V2" s="2758"/>
      <c r="W2" s="2758"/>
      <c r="X2" s="2758"/>
      <c r="Y2" s="2758"/>
    </row>
    <row r="3" spans="2:34" ht="9.75" customHeight="1" x14ac:dyDescent="0.2">
      <c r="U3" s="268" t="s">
        <v>143</v>
      </c>
    </row>
    <row r="4" spans="2:34" ht="23.25" customHeight="1" x14ac:dyDescent="0.2">
      <c r="B4" s="2759" t="s">
        <v>220</v>
      </c>
      <c r="C4" s="2760"/>
      <c r="D4" s="2760"/>
      <c r="E4" s="2760"/>
      <c r="F4" s="2760"/>
      <c r="G4" s="2761"/>
      <c r="H4" s="2762"/>
      <c r="I4" s="2763"/>
      <c r="J4" s="2763"/>
      <c r="K4" s="2763"/>
      <c r="L4" s="2763"/>
      <c r="M4" s="2763"/>
      <c r="N4" s="2763"/>
      <c r="O4" s="2763"/>
      <c r="P4" s="2763"/>
      <c r="Q4" s="2763"/>
      <c r="R4" s="2763"/>
      <c r="S4" s="2763"/>
      <c r="T4" s="2763"/>
      <c r="U4" s="2763"/>
      <c r="V4" s="2763"/>
      <c r="W4" s="2763"/>
      <c r="X4" s="2763"/>
      <c r="Y4" s="2764"/>
      <c r="AE4" s="372" t="str">
        <f>IF(AND(AE7=1,AE9=1,AE12=1,AE14=1,AE16=1,AE18=1,AE33=1,AE45=1,AE29="1"),"特定事業所加算（Ⅰ）","0")</f>
        <v>0</v>
      </c>
      <c r="AH4" s="372" t="str">
        <f>IF(AND(AE7=1,AE9=1,AE12=1,AE14=1,AE16=1,AE18=1,AE33=1,AE45=1,AE29="1"),"特定事業所加算（Ⅰ）",IF(AND(AE7=1,AE9=1,AE12=1,AE14=1,AE16=1,AE18=1,OR(AE29="1",AE33=1)),"特定事業所加算（Ⅱ）",IF(AND(AE7=1,AE9=1,AE12=1,AE14=1,AE16=1,AE18=1,AE45=1),"特定事業所加算（Ⅲ）","非該当")))</f>
        <v>非該当</v>
      </c>
    </row>
    <row r="5" spans="2:34" ht="4.5" customHeight="1" x14ac:dyDescent="0.2">
      <c r="B5" s="271"/>
      <c r="C5" s="271"/>
      <c r="D5" s="271"/>
      <c r="E5" s="271"/>
      <c r="F5" s="271"/>
      <c r="G5" s="271"/>
      <c r="H5" s="271"/>
      <c r="I5" s="271"/>
      <c r="J5" s="271"/>
      <c r="K5" s="271"/>
      <c r="L5" s="271"/>
      <c r="M5" s="271"/>
      <c r="N5" s="271"/>
      <c r="O5" s="271"/>
      <c r="P5" s="271"/>
      <c r="Q5" s="271"/>
      <c r="R5" s="271"/>
      <c r="S5" s="271"/>
      <c r="T5" s="271"/>
      <c r="U5" s="271"/>
      <c r="V5" s="272"/>
      <c r="W5" s="272"/>
      <c r="X5" s="272"/>
      <c r="Y5" s="272"/>
    </row>
    <row r="6" spans="2:34" ht="15" customHeight="1" x14ac:dyDescent="0.2">
      <c r="B6" s="2765" t="s">
        <v>221</v>
      </c>
      <c r="C6" s="273"/>
      <c r="D6" s="274" t="s">
        <v>273</v>
      </c>
      <c r="E6" s="275"/>
      <c r="F6" s="2768" t="s">
        <v>559</v>
      </c>
      <c r="G6" s="2769"/>
      <c r="H6" s="2769"/>
      <c r="I6" s="2769"/>
      <c r="J6" s="2769"/>
      <c r="K6" s="2769"/>
      <c r="L6" s="2769"/>
      <c r="M6" s="2769"/>
      <c r="N6" s="2769"/>
      <c r="O6" s="2769"/>
      <c r="P6" s="2769"/>
      <c r="Q6" s="2769"/>
      <c r="R6" s="2769"/>
      <c r="S6" s="2769"/>
      <c r="T6" s="2769"/>
      <c r="U6" s="2770"/>
      <c r="V6" s="373"/>
      <c r="W6" s="374"/>
      <c r="X6" s="374"/>
      <c r="Y6" s="375"/>
      <c r="Z6" s="273"/>
      <c r="AA6" s="376"/>
      <c r="AB6" s="377"/>
      <c r="AH6" s="372" t="s">
        <v>141</v>
      </c>
    </row>
    <row r="7" spans="2:34" ht="18.75" customHeight="1" x14ac:dyDescent="0.2">
      <c r="B7" s="2766"/>
      <c r="C7" s="281"/>
      <c r="D7" s="282"/>
      <c r="E7" s="283"/>
      <c r="F7" s="2774"/>
      <c r="G7" s="2774"/>
      <c r="H7" s="2774"/>
      <c r="I7" s="2774"/>
      <c r="J7" s="2774"/>
      <c r="K7" s="2774"/>
      <c r="L7" s="2774"/>
      <c r="M7" s="2774"/>
      <c r="N7" s="2774"/>
      <c r="O7" s="2774"/>
      <c r="P7" s="2774"/>
      <c r="Q7" s="2774"/>
      <c r="R7" s="2774"/>
      <c r="S7" s="2774"/>
      <c r="T7" s="2774"/>
      <c r="U7" s="2775"/>
      <c r="V7" s="378"/>
      <c r="W7" s="379"/>
      <c r="X7" s="379"/>
      <c r="Y7" s="380"/>
      <c r="Z7" s="273"/>
      <c r="AA7" s="376"/>
      <c r="AB7" s="377"/>
      <c r="AE7" s="372">
        <v>2</v>
      </c>
      <c r="AH7" s="372" t="s">
        <v>222</v>
      </c>
    </row>
    <row r="8" spans="2:34" ht="6.75" customHeight="1" x14ac:dyDescent="0.2">
      <c r="B8" s="2766"/>
      <c r="C8" s="273"/>
      <c r="D8" s="291"/>
      <c r="E8" s="273"/>
      <c r="F8" s="273"/>
      <c r="G8" s="273"/>
      <c r="H8" s="273"/>
      <c r="I8" s="273"/>
      <c r="J8" s="273"/>
      <c r="K8" s="273"/>
      <c r="L8" s="273"/>
      <c r="M8" s="273"/>
      <c r="N8" s="273"/>
      <c r="O8" s="273"/>
      <c r="P8" s="273"/>
      <c r="Q8" s="273"/>
      <c r="R8" s="273"/>
      <c r="S8" s="273"/>
      <c r="T8" s="273"/>
      <c r="U8" s="273"/>
      <c r="V8" s="378"/>
      <c r="W8" s="379"/>
      <c r="X8" s="379"/>
      <c r="Y8" s="380"/>
      <c r="Z8" s="273"/>
      <c r="AA8" s="376"/>
      <c r="AB8" s="377"/>
    </row>
    <row r="9" spans="2:34" x14ac:dyDescent="0.2">
      <c r="B9" s="2766"/>
      <c r="C9" s="273"/>
      <c r="D9" s="291" t="s">
        <v>534</v>
      </c>
      <c r="E9" s="275"/>
      <c r="F9" s="2776" t="s">
        <v>535</v>
      </c>
      <c r="G9" s="2777"/>
      <c r="H9" s="2777"/>
      <c r="I9" s="2777"/>
      <c r="J9" s="2777"/>
      <c r="K9" s="2777"/>
      <c r="L9" s="2777"/>
      <c r="M9" s="2777"/>
      <c r="N9" s="2777"/>
      <c r="O9" s="2777"/>
      <c r="P9" s="2777"/>
      <c r="Q9" s="2777"/>
      <c r="R9" s="2777"/>
      <c r="S9" s="2777"/>
      <c r="T9" s="2777"/>
      <c r="U9" s="2778"/>
      <c r="V9" s="373"/>
      <c r="W9" s="374"/>
      <c r="X9" s="374"/>
      <c r="Y9" s="375"/>
      <c r="Z9" s="273"/>
      <c r="AA9" s="376"/>
      <c r="AB9" s="377"/>
      <c r="AE9" s="372">
        <v>2</v>
      </c>
    </row>
    <row r="10" spans="2:34" ht="29.25" customHeight="1" x14ac:dyDescent="0.2">
      <c r="B10" s="2766"/>
      <c r="C10" s="292"/>
      <c r="D10" s="293"/>
      <c r="E10" s="283"/>
      <c r="F10" s="2774"/>
      <c r="G10" s="2774"/>
      <c r="H10" s="2774"/>
      <c r="I10" s="2774"/>
      <c r="J10" s="2774"/>
      <c r="K10" s="2774"/>
      <c r="L10" s="2774"/>
      <c r="M10" s="2774"/>
      <c r="N10" s="2774"/>
      <c r="O10" s="2774"/>
      <c r="P10" s="2774"/>
      <c r="Q10" s="2774"/>
      <c r="R10" s="2774"/>
      <c r="S10" s="2774"/>
      <c r="T10" s="2774"/>
      <c r="U10" s="2775"/>
      <c r="V10" s="381"/>
      <c r="W10" s="382"/>
      <c r="X10" s="382"/>
      <c r="Y10" s="383"/>
      <c r="Z10" s="273"/>
      <c r="AA10" s="376"/>
      <c r="AB10" s="377"/>
    </row>
    <row r="11" spans="2:34" ht="12.75" customHeight="1" x14ac:dyDescent="0.2">
      <c r="B11" s="2766"/>
      <c r="C11" s="298"/>
      <c r="D11" s="2779" t="s">
        <v>509</v>
      </c>
      <c r="E11" s="2780"/>
      <c r="F11" s="2700" t="s">
        <v>536</v>
      </c>
      <c r="G11" s="2772"/>
      <c r="H11" s="2772"/>
      <c r="I11" s="2772"/>
      <c r="J11" s="2772"/>
      <c r="K11" s="2772"/>
      <c r="L11" s="2772"/>
      <c r="M11" s="2772"/>
      <c r="N11" s="2772"/>
      <c r="O11" s="2772"/>
      <c r="P11" s="2772"/>
      <c r="Q11" s="2772"/>
      <c r="R11" s="2772"/>
      <c r="S11" s="2772"/>
      <c r="T11" s="2772"/>
      <c r="U11" s="2773"/>
      <c r="V11" s="384"/>
      <c r="W11" s="385"/>
      <c r="X11" s="385"/>
      <c r="Y11" s="386"/>
      <c r="Z11" s="273"/>
      <c r="AA11" s="376"/>
      <c r="AB11" s="377"/>
    </row>
    <row r="12" spans="2:34" ht="18.75" customHeight="1" x14ac:dyDescent="0.2">
      <c r="B12" s="2766"/>
      <c r="C12" s="292"/>
      <c r="D12" s="2781"/>
      <c r="E12" s="2782"/>
      <c r="F12" s="2783"/>
      <c r="G12" s="2783"/>
      <c r="H12" s="2783"/>
      <c r="I12" s="2783"/>
      <c r="J12" s="2783"/>
      <c r="K12" s="2783"/>
      <c r="L12" s="2783"/>
      <c r="M12" s="2783"/>
      <c r="N12" s="2783"/>
      <c r="O12" s="2783"/>
      <c r="P12" s="2783"/>
      <c r="Q12" s="2783"/>
      <c r="R12" s="2783"/>
      <c r="S12" s="2783"/>
      <c r="T12" s="2783"/>
      <c r="U12" s="2784"/>
      <c r="V12" s="384"/>
      <c r="W12" s="385"/>
      <c r="X12" s="385"/>
      <c r="Y12" s="386"/>
      <c r="Z12" s="273"/>
      <c r="AA12" s="376"/>
      <c r="AB12" s="377"/>
      <c r="AE12" s="372">
        <v>2</v>
      </c>
    </row>
    <row r="13" spans="2:34" ht="7.5" customHeight="1" x14ac:dyDescent="0.2">
      <c r="B13" s="2766"/>
      <c r="C13" s="307"/>
      <c r="D13" s="308"/>
      <c r="E13" s="307"/>
      <c r="F13" s="307"/>
      <c r="G13" s="307"/>
      <c r="H13" s="307"/>
      <c r="I13" s="307"/>
      <c r="J13" s="307"/>
      <c r="K13" s="307"/>
      <c r="L13" s="307"/>
      <c r="M13" s="307"/>
      <c r="N13" s="307"/>
      <c r="O13" s="307"/>
      <c r="P13" s="307"/>
      <c r="Q13" s="307"/>
      <c r="R13" s="307"/>
      <c r="S13" s="307"/>
      <c r="T13" s="307"/>
      <c r="U13" s="307"/>
      <c r="V13" s="381"/>
      <c r="W13" s="382"/>
      <c r="X13" s="382"/>
      <c r="Y13" s="383"/>
      <c r="Z13" s="273"/>
      <c r="AA13" s="376"/>
      <c r="AB13" s="377"/>
    </row>
    <row r="14" spans="2:34" ht="21.75" customHeight="1" x14ac:dyDescent="0.2">
      <c r="B14" s="2766"/>
      <c r="C14" s="292"/>
      <c r="D14" s="293" t="s">
        <v>537</v>
      </c>
      <c r="E14" s="292"/>
      <c r="F14" s="2785" t="s">
        <v>538</v>
      </c>
      <c r="G14" s="2782"/>
      <c r="H14" s="2782"/>
      <c r="I14" s="2782"/>
      <c r="J14" s="2782"/>
      <c r="K14" s="2782"/>
      <c r="L14" s="2782"/>
      <c r="M14" s="2782"/>
      <c r="N14" s="2782"/>
      <c r="O14" s="2782"/>
      <c r="P14" s="2782"/>
      <c r="Q14" s="2782"/>
      <c r="R14" s="2782"/>
      <c r="S14" s="2782"/>
      <c r="T14" s="2782"/>
      <c r="U14" s="2786"/>
      <c r="V14" s="384"/>
      <c r="W14" s="385"/>
      <c r="X14" s="385"/>
      <c r="Y14" s="386"/>
      <c r="Z14" s="273"/>
      <c r="AA14" s="376"/>
      <c r="AB14" s="377"/>
      <c r="AE14" s="372">
        <v>2</v>
      </c>
      <c r="AF14" s="372" t="str">
        <f>IF(AND(AE7=1,AE9=1,AE12=1,AE14=1,AE16=1,AE18=1,AE20=1),"1","2")</f>
        <v>2</v>
      </c>
      <c r="AG14" s="372" t="s">
        <v>279</v>
      </c>
    </row>
    <row r="15" spans="2:34" ht="6" customHeight="1" x14ac:dyDescent="0.2">
      <c r="B15" s="2766"/>
      <c r="C15" s="307"/>
      <c r="D15" s="308"/>
      <c r="E15" s="307"/>
      <c r="F15" s="307"/>
      <c r="G15" s="307"/>
      <c r="H15" s="307"/>
      <c r="I15" s="307"/>
      <c r="J15" s="307"/>
      <c r="K15" s="307"/>
      <c r="L15" s="307"/>
      <c r="M15" s="307"/>
      <c r="N15" s="307"/>
      <c r="O15" s="307"/>
      <c r="P15" s="307"/>
      <c r="Q15" s="307"/>
      <c r="R15" s="307"/>
      <c r="S15" s="307"/>
      <c r="T15" s="307"/>
      <c r="U15" s="307"/>
      <c r="V15" s="381"/>
      <c r="W15" s="382"/>
      <c r="X15" s="382"/>
      <c r="Y15" s="383"/>
      <c r="Z15" s="273"/>
      <c r="AA15" s="376"/>
      <c r="AB15" s="377"/>
    </row>
    <row r="16" spans="2:34" ht="21.75" customHeight="1" x14ac:dyDescent="0.2">
      <c r="B16" s="2766"/>
      <c r="C16" s="292"/>
      <c r="D16" s="293" t="s">
        <v>192</v>
      </c>
      <c r="E16" s="292"/>
      <c r="F16" s="292" t="s">
        <v>253</v>
      </c>
      <c r="G16" s="292"/>
      <c r="H16" s="292"/>
      <c r="I16" s="292"/>
      <c r="J16" s="292"/>
      <c r="K16" s="292"/>
      <c r="L16" s="292"/>
      <c r="M16" s="292"/>
      <c r="N16" s="292"/>
      <c r="O16" s="292"/>
      <c r="P16" s="292"/>
      <c r="Q16" s="292"/>
      <c r="R16" s="292"/>
      <c r="S16" s="292"/>
      <c r="T16" s="292"/>
      <c r="U16" s="294"/>
      <c r="V16" s="384"/>
      <c r="W16" s="385"/>
      <c r="X16" s="385"/>
      <c r="Y16" s="386"/>
      <c r="Z16" s="273"/>
      <c r="AA16" s="376"/>
      <c r="AB16" s="377"/>
      <c r="AE16" s="372">
        <v>2</v>
      </c>
    </row>
    <row r="17" spans="2:33" ht="8.25" customHeight="1" x14ac:dyDescent="0.2">
      <c r="B17" s="2766"/>
      <c r="C17" s="307"/>
      <c r="D17" s="308"/>
      <c r="E17" s="307"/>
      <c r="F17" s="307"/>
      <c r="G17" s="307"/>
      <c r="H17" s="307"/>
      <c r="I17" s="307"/>
      <c r="J17" s="307"/>
      <c r="K17" s="307"/>
      <c r="L17" s="307"/>
      <c r="M17" s="307"/>
      <c r="N17" s="307"/>
      <c r="O17" s="307"/>
      <c r="P17" s="307"/>
      <c r="Q17" s="307"/>
      <c r="R17" s="307"/>
      <c r="S17" s="307"/>
      <c r="T17" s="307"/>
      <c r="U17" s="307"/>
      <c r="V17" s="381"/>
      <c r="W17" s="382"/>
      <c r="X17" s="382"/>
      <c r="Y17" s="383"/>
      <c r="Z17" s="273"/>
      <c r="AA17" s="376"/>
      <c r="AB17" s="377"/>
    </row>
    <row r="18" spans="2:33" x14ac:dyDescent="0.2">
      <c r="B18" s="2766"/>
      <c r="C18" s="307"/>
      <c r="D18" s="308" t="s">
        <v>193</v>
      </c>
      <c r="E18" s="387"/>
      <c r="F18" s="2787" t="s">
        <v>539</v>
      </c>
      <c r="G18" s="2777"/>
      <c r="H18" s="2777"/>
      <c r="I18" s="2777"/>
      <c r="J18" s="2777"/>
      <c r="K18" s="2777"/>
      <c r="L18" s="2777"/>
      <c r="M18" s="2777"/>
      <c r="N18" s="2777"/>
      <c r="O18" s="2777"/>
      <c r="P18" s="2777"/>
      <c r="Q18" s="2777"/>
      <c r="R18" s="2777"/>
      <c r="S18" s="2777"/>
      <c r="T18" s="2777"/>
      <c r="U18" s="2778"/>
      <c r="V18" s="384"/>
      <c r="W18" s="385"/>
      <c r="X18" s="385"/>
      <c r="Y18" s="386"/>
      <c r="Z18" s="273"/>
      <c r="AA18" s="376"/>
      <c r="AB18" s="377"/>
      <c r="AE18" s="372">
        <v>2</v>
      </c>
    </row>
    <row r="19" spans="2:33" ht="17.25" customHeight="1" x14ac:dyDescent="0.2">
      <c r="B19" s="2766"/>
      <c r="C19" s="292"/>
      <c r="D19" s="293"/>
      <c r="E19" s="388"/>
      <c r="F19" s="2774"/>
      <c r="G19" s="2774"/>
      <c r="H19" s="2774"/>
      <c r="I19" s="2774"/>
      <c r="J19" s="2774"/>
      <c r="K19" s="2774"/>
      <c r="L19" s="2774"/>
      <c r="M19" s="2774"/>
      <c r="N19" s="2774"/>
      <c r="O19" s="2774"/>
      <c r="P19" s="2774"/>
      <c r="Q19" s="2774"/>
      <c r="R19" s="2774"/>
      <c r="S19" s="2774"/>
      <c r="T19" s="2774"/>
      <c r="U19" s="2775"/>
      <c r="V19" s="384"/>
      <c r="W19" s="385"/>
      <c r="X19" s="385"/>
      <c r="Y19" s="386"/>
      <c r="Z19" s="273"/>
      <c r="AA19" s="376"/>
      <c r="AB19" s="377"/>
    </row>
    <row r="20" spans="2:33" ht="28.5" customHeight="1" x14ac:dyDescent="0.2">
      <c r="B20" s="2767"/>
      <c r="C20" s="307"/>
      <c r="D20" s="308" t="s">
        <v>540</v>
      </c>
      <c r="E20" s="389"/>
      <c r="F20" s="2788" t="s">
        <v>541</v>
      </c>
      <c r="G20" s="2789"/>
      <c r="H20" s="2789"/>
      <c r="I20" s="2789"/>
      <c r="J20" s="2789"/>
      <c r="K20" s="2789"/>
      <c r="L20" s="2789"/>
      <c r="M20" s="2789"/>
      <c r="N20" s="2789"/>
      <c r="O20" s="2789"/>
      <c r="P20" s="2789"/>
      <c r="Q20" s="2789"/>
      <c r="R20" s="2789"/>
      <c r="S20" s="2789"/>
      <c r="T20" s="2789"/>
      <c r="U20" s="2790"/>
      <c r="V20" s="384"/>
      <c r="W20" s="385"/>
      <c r="X20" s="385"/>
      <c r="Y20" s="386"/>
      <c r="Z20" s="273"/>
      <c r="AA20" s="376"/>
      <c r="AB20" s="377"/>
      <c r="AE20" s="372">
        <v>2</v>
      </c>
    </row>
    <row r="21" spans="2:33" ht="6" customHeight="1" x14ac:dyDescent="0.2">
      <c r="B21" s="390"/>
      <c r="C21" s="310"/>
      <c r="D21" s="310"/>
      <c r="E21" s="310"/>
      <c r="F21" s="310"/>
      <c r="G21" s="310"/>
      <c r="H21" s="310"/>
      <c r="I21" s="310"/>
      <c r="J21" s="310"/>
      <c r="K21" s="310"/>
      <c r="L21" s="310"/>
      <c r="M21" s="310"/>
      <c r="N21" s="310"/>
      <c r="O21" s="310"/>
      <c r="P21" s="310"/>
      <c r="Q21" s="310"/>
      <c r="R21" s="310"/>
      <c r="S21" s="310"/>
      <c r="T21" s="310"/>
      <c r="U21" s="310"/>
      <c r="V21" s="311"/>
      <c r="W21" s="311"/>
      <c r="X21" s="311"/>
      <c r="Y21" s="312"/>
      <c r="Z21" s="273"/>
      <c r="AA21" s="376"/>
      <c r="AB21" s="377"/>
    </row>
    <row r="22" spans="2:33" x14ac:dyDescent="0.2">
      <c r="B22" s="2711" t="s">
        <v>224</v>
      </c>
      <c r="C22" s="298"/>
      <c r="D22" s="298" t="s">
        <v>542</v>
      </c>
      <c r="E22" s="298"/>
      <c r="F22" s="298"/>
      <c r="G22" s="298"/>
      <c r="H22" s="298"/>
      <c r="I22" s="298"/>
      <c r="J22" s="298"/>
      <c r="K22" s="298"/>
      <c r="L22" s="298"/>
      <c r="M22" s="298"/>
      <c r="N22" s="298"/>
      <c r="O22" s="298"/>
      <c r="P22" s="298"/>
      <c r="Q22" s="298"/>
      <c r="R22" s="298"/>
      <c r="S22" s="298"/>
      <c r="T22" s="298"/>
      <c r="U22" s="313"/>
      <c r="V22" s="314"/>
      <c r="W22" s="315"/>
      <c r="X22" s="315"/>
      <c r="Y22" s="316"/>
      <c r="Z22" s="273"/>
      <c r="AA22" s="376"/>
      <c r="AB22" s="377"/>
    </row>
    <row r="23" spans="2:33" x14ac:dyDescent="0.2">
      <c r="B23" s="2697"/>
      <c r="C23" s="307"/>
      <c r="D23" s="307"/>
      <c r="E23" s="2791" t="s">
        <v>543</v>
      </c>
      <c r="F23" s="2687"/>
      <c r="G23" s="2687"/>
      <c r="H23" s="2687"/>
      <c r="I23" s="2687"/>
      <c r="J23" s="2687"/>
      <c r="K23" s="2687"/>
      <c r="L23" s="2687"/>
      <c r="M23" s="2687"/>
      <c r="N23" s="2687"/>
      <c r="O23" s="2687"/>
      <c r="P23" s="2687"/>
      <c r="Q23" s="2687"/>
      <c r="R23" s="2687"/>
      <c r="S23" s="2687"/>
      <c r="T23" s="2687"/>
      <c r="U23" s="2702"/>
      <c r="V23" s="318"/>
      <c r="W23" s="311"/>
      <c r="X23" s="311"/>
      <c r="Y23" s="312"/>
      <c r="Z23" s="273"/>
      <c r="AA23" s="376"/>
      <c r="AB23" s="377"/>
    </row>
    <row r="24" spans="2:33" ht="9.75" customHeight="1" x14ac:dyDescent="0.2">
      <c r="B24" s="2697"/>
      <c r="C24" s="307"/>
      <c r="D24" s="307"/>
      <c r="E24" s="2687"/>
      <c r="F24" s="2687"/>
      <c r="G24" s="2687"/>
      <c r="H24" s="2687"/>
      <c r="I24" s="2687"/>
      <c r="J24" s="2687"/>
      <c r="K24" s="2687"/>
      <c r="L24" s="2687"/>
      <c r="M24" s="2687"/>
      <c r="N24" s="2687"/>
      <c r="O24" s="2687"/>
      <c r="P24" s="2687"/>
      <c r="Q24" s="2687"/>
      <c r="R24" s="2687"/>
      <c r="S24" s="2687"/>
      <c r="T24" s="2687"/>
      <c r="U24" s="2702"/>
      <c r="V24" s="318"/>
      <c r="W24" s="311"/>
      <c r="X24" s="311"/>
      <c r="Y24" s="312"/>
      <c r="Z24" s="273"/>
      <c r="AA24" s="376"/>
      <c r="AB24" s="377"/>
    </row>
    <row r="25" spans="2:33" ht="8.25" customHeight="1" x14ac:dyDescent="0.2">
      <c r="B25" s="2697"/>
      <c r="C25" s="307"/>
      <c r="D25" s="307"/>
      <c r="E25" s="317"/>
      <c r="F25" s="317"/>
      <c r="G25" s="317"/>
      <c r="H25" s="317"/>
      <c r="I25" s="317"/>
      <c r="J25" s="317"/>
      <c r="K25" s="317"/>
      <c r="L25" s="317"/>
      <c r="M25" s="317"/>
      <c r="N25" s="317"/>
      <c r="O25" s="317"/>
      <c r="P25" s="317"/>
      <c r="Q25" s="317"/>
      <c r="R25" s="317"/>
      <c r="S25" s="317"/>
      <c r="T25" s="317"/>
      <c r="U25" s="317"/>
      <c r="V25" s="318"/>
      <c r="W25" s="311"/>
      <c r="X25" s="311"/>
      <c r="Y25" s="312"/>
      <c r="Z25" s="273"/>
      <c r="AA25" s="376"/>
      <c r="AB25" s="377"/>
    </row>
    <row r="26" spans="2:33" ht="30.75" customHeight="1" x14ac:dyDescent="0.2">
      <c r="B26" s="2697"/>
      <c r="C26" s="307"/>
      <c r="D26" s="319"/>
      <c r="E26" s="2752"/>
      <c r="F26" s="2753"/>
      <c r="G26" s="2753"/>
      <c r="H26" s="2753"/>
      <c r="I26" s="2753"/>
      <c r="J26" s="2753"/>
      <c r="K26" s="2753"/>
      <c r="L26" s="2754"/>
      <c r="M26" s="2792" t="s">
        <v>225</v>
      </c>
      <c r="N26" s="2733"/>
      <c r="O26" s="2734"/>
      <c r="P26" s="2793" t="s">
        <v>226</v>
      </c>
      <c r="Q26" s="2794"/>
      <c r="R26" s="2795"/>
      <c r="S26" s="320"/>
      <c r="T26" s="321"/>
      <c r="U26" s="322"/>
      <c r="V26" s="323"/>
      <c r="W26" s="324"/>
      <c r="X26" s="324"/>
      <c r="Y26" s="325"/>
      <c r="Z26" s="273"/>
      <c r="AA26" s="376"/>
      <c r="AB26" s="377"/>
    </row>
    <row r="27" spans="2:33" ht="30.75" customHeight="1" x14ac:dyDescent="0.2">
      <c r="B27" s="2697"/>
      <c r="C27" s="307"/>
      <c r="D27" s="326" t="s">
        <v>272</v>
      </c>
      <c r="E27" s="2750" t="s">
        <v>254</v>
      </c>
      <c r="F27" s="2750"/>
      <c r="G27" s="2750"/>
      <c r="H27" s="2750"/>
      <c r="I27" s="2750"/>
      <c r="J27" s="2750"/>
      <c r="K27" s="2750"/>
      <c r="L27" s="2750"/>
      <c r="M27" s="2796"/>
      <c r="N27" s="2797"/>
      <c r="O27" s="327" t="s">
        <v>284</v>
      </c>
      <c r="P27" s="2723"/>
      <c r="Q27" s="2739"/>
      <c r="R27" s="327" t="s">
        <v>232</v>
      </c>
      <c r="S27" s="328"/>
      <c r="T27" s="329"/>
      <c r="U27" s="330"/>
      <c r="V27" s="331"/>
      <c r="W27" s="332"/>
      <c r="X27" s="332"/>
      <c r="Y27" s="333"/>
      <c r="Z27" s="273"/>
      <c r="AA27" s="376"/>
      <c r="AB27" s="377"/>
    </row>
    <row r="28" spans="2:33" ht="30.75" customHeight="1" x14ac:dyDescent="0.2">
      <c r="B28" s="2697"/>
      <c r="C28" s="307"/>
      <c r="D28" s="326" t="s">
        <v>434</v>
      </c>
      <c r="E28" s="2750" t="s">
        <v>519</v>
      </c>
      <c r="F28" s="2750"/>
      <c r="G28" s="2750"/>
      <c r="H28" s="2750"/>
      <c r="I28" s="2750"/>
      <c r="J28" s="2750"/>
      <c r="K28" s="2750"/>
      <c r="L28" s="2750"/>
      <c r="M28" s="2796"/>
      <c r="N28" s="2797"/>
      <c r="O28" s="327" t="s">
        <v>284</v>
      </c>
      <c r="P28" s="2746"/>
      <c r="Q28" s="2746"/>
      <c r="R28" s="2746"/>
      <c r="S28" s="2799" t="s">
        <v>520</v>
      </c>
      <c r="T28" s="2800"/>
      <c r="U28" s="2801"/>
      <c r="V28" s="2798" t="str">
        <f>IF(OR(M27="",M28=""),"",IF(M28/M27&gt;=0.3,"○","×"))</f>
        <v/>
      </c>
      <c r="W28" s="2798"/>
      <c r="X28" s="2798"/>
      <c r="Y28" s="2798"/>
      <c r="Z28" s="273"/>
      <c r="AA28" s="376"/>
      <c r="AB28" s="377"/>
      <c r="AD28" s="372">
        <v>1</v>
      </c>
    </row>
    <row r="29" spans="2:33" ht="30.75" customHeight="1" x14ac:dyDescent="0.2">
      <c r="B29" s="2697"/>
      <c r="C29" s="307"/>
      <c r="D29" s="326" t="s">
        <v>191</v>
      </c>
      <c r="E29" s="2737" t="s">
        <v>521</v>
      </c>
      <c r="F29" s="2737"/>
      <c r="G29" s="2737"/>
      <c r="H29" s="2737"/>
      <c r="I29" s="2737"/>
      <c r="J29" s="2737"/>
      <c r="K29" s="2737"/>
      <c r="L29" s="2737"/>
      <c r="M29" s="2796"/>
      <c r="N29" s="2797"/>
      <c r="O29" s="327" t="s">
        <v>284</v>
      </c>
      <c r="P29" s="2746"/>
      <c r="Q29" s="2746"/>
      <c r="R29" s="2746"/>
      <c r="S29" s="2799" t="s">
        <v>522</v>
      </c>
      <c r="T29" s="2800"/>
      <c r="U29" s="2801"/>
      <c r="V29" s="2798" t="str">
        <f>IF(OR(M27="",M29=""),"",IF(M29/M27&gt;=0.5,"○","×"))</f>
        <v/>
      </c>
      <c r="W29" s="2798"/>
      <c r="X29" s="2798"/>
      <c r="Y29" s="2798"/>
      <c r="Z29" s="273"/>
      <c r="AA29" s="376"/>
      <c r="AB29" s="377"/>
      <c r="AD29" s="372">
        <v>2</v>
      </c>
      <c r="AE29" s="372" t="str">
        <f>IF(OR(V28="○",V29="○",V30="○"),"1","2")</f>
        <v>2</v>
      </c>
      <c r="AG29" s="391" t="s">
        <v>280</v>
      </c>
    </row>
    <row r="30" spans="2:33" ht="42.75" customHeight="1" x14ac:dyDescent="0.2">
      <c r="B30" s="2697"/>
      <c r="C30" s="307"/>
      <c r="D30" s="326" t="s">
        <v>435</v>
      </c>
      <c r="E30" s="2737" t="s">
        <v>255</v>
      </c>
      <c r="F30" s="2737"/>
      <c r="G30" s="2737"/>
      <c r="H30" s="2737"/>
      <c r="I30" s="2737"/>
      <c r="J30" s="2737"/>
      <c r="K30" s="2737"/>
      <c r="L30" s="2737"/>
      <c r="M30" s="2738"/>
      <c r="N30" s="2738"/>
      <c r="O30" s="2738"/>
      <c r="P30" s="2723"/>
      <c r="Q30" s="2739"/>
      <c r="R30" s="327" t="s">
        <v>232</v>
      </c>
      <c r="S30" s="2802" t="s">
        <v>523</v>
      </c>
      <c r="T30" s="2741"/>
      <c r="U30" s="2741"/>
      <c r="V30" s="2798" t="str">
        <f>IF(OR(P27="",P30=""),"",IF(P30/P27&gt;=0.4,"○","×"))</f>
        <v/>
      </c>
      <c r="W30" s="2798"/>
      <c r="X30" s="2798"/>
      <c r="Y30" s="2798"/>
      <c r="Z30" s="273"/>
      <c r="AA30" s="376"/>
      <c r="AB30" s="377"/>
      <c r="AD30" s="372">
        <v>2</v>
      </c>
    </row>
    <row r="31" spans="2:33" ht="12" customHeight="1" x14ac:dyDescent="0.2">
      <c r="B31" s="2834"/>
      <c r="C31" s="309"/>
      <c r="D31" s="307"/>
      <c r="E31" s="307"/>
      <c r="F31" s="307"/>
      <c r="G31" s="307"/>
      <c r="H31" s="307"/>
      <c r="I31" s="307"/>
      <c r="J31" s="307"/>
      <c r="K31" s="307"/>
      <c r="L31" s="307"/>
      <c r="M31" s="307"/>
      <c r="N31" s="307"/>
      <c r="O31" s="307"/>
      <c r="P31" s="307"/>
      <c r="Q31" s="307"/>
      <c r="R31" s="307"/>
      <c r="S31" s="307"/>
      <c r="T31" s="307"/>
      <c r="U31" s="307"/>
      <c r="V31" s="318"/>
      <c r="W31" s="311"/>
      <c r="X31" s="311"/>
      <c r="Y31" s="312"/>
      <c r="Z31" s="273"/>
      <c r="AA31" s="376"/>
      <c r="AB31" s="377"/>
    </row>
    <row r="32" spans="2:33" x14ac:dyDescent="0.2">
      <c r="B32" s="2834"/>
      <c r="C32" s="309"/>
      <c r="D32" s="307" t="s">
        <v>544</v>
      </c>
      <c r="E32" s="307"/>
      <c r="F32" s="307"/>
      <c r="G32" s="307"/>
      <c r="H32" s="307"/>
      <c r="I32" s="307"/>
      <c r="J32" s="307"/>
      <c r="K32" s="307"/>
      <c r="L32" s="307"/>
      <c r="M32" s="307"/>
      <c r="N32" s="307"/>
      <c r="O32" s="307"/>
      <c r="P32" s="307"/>
      <c r="Q32" s="307"/>
      <c r="R32" s="307"/>
      <c r="S32" s="307"/>
      <c r="T32" s="307"/>
      <c r="U32" s="307"/>
      <c r="V32" s="356"/>
      <c r="W32" s="357"/>
      <c r="X32" s="357"/>
      <c r="Y32" s="358"/>
      <c r="Z32" s="273"/>
      <c r="AA32" s="376"/>
      <c r="AB32" s="377"/>
    </row>
    <row r="33" spans="2:33" ht="51.75" customHeight="1" x14ac:dyDescent="0.2">
      <c r="B33" s="2697"/>
      <c r="C33" s="292"/>
      <c r="D33" s="351"/>
      <c r="E33" s="2814" t="s">
        <v>545</v>
      </c>
      <c r="F33" s="2814"/>
      <c r="G33" s="2814"/>
      <c r="H33" s="2814"/>
      <c r="I33" s="2814"/>
      <c r="J33" s="2814"/>
      <c r="K33" s="2814"/>
      <c r="L33" s="2814"/>
      <c r="M33" s="2814"/>
      <c r="N33" s="2814"/>
      <c r="O33" s="2814"/>
      <c r="P33" s="2814"/>
      <c r="Q33" s="2814"/>
      <c r="R33" s="2814"/>
      <c r="S33" s="2814"/>
      <c r="T33" s="2814"/>
      <c r="U33" s="2815"/>
      <c r="V33" s="384"/>
      <c r="W33" s="385"/>
      <c r="X33" s="385"/>
      <c r="Y33" s="386"/>
      <c r="Z33" s="273"/>
      <c r="AA33" s="376"/>
      <c r="AB33" s="377"/>
      <c r="AD33" s="372">
        <v>2</v>
      </c>
      <c r="AE33" s="372" t="str">
        <f>IF(OR(AD33=1),"1","2")</f>
        <v>2</v>
      </c>
      <c r="AG33" s="391" t="s">
        <v>281</v>
      </c>
    </row>
    <row r="34" spans="2:33" ht="24.75" customHeight="1" x14ac:dyDescent="0.2">
      <c r="B34" s="2697"/>
      <c r="C34" s="307"/>
      <c r="D34" s="308" t="s">
        <v>546</v>
      </c>
      <c r="E34" s="334" t="s">
        <v>547</v>
      </c>
      <c r="F34" s="307"/>
      <c r="G34" s="307"/>
      <c r="H34" s="307"/>
      <c r="I34" s="307"/>
      <c r="J34" s="307"/>
      <c r="K34" s="307"/>
      <c r="L34" s="307"/>
      <c r="M34" s="307"/>
      <c r="N34" s="307"/>
      <c r="O34" s="307"/>
      <c r="P34" s="307"/>
      <c r="Q34" s="307"/>
      <c r="R34" s="307"/>
      <c r="S34" s="307"/>
      <c r="T34" s="307"/>
      <c r="U34" s="307"/>
      <c r="V34" s="318"/>
      <c r="W34" s="311"/>
      <c r="X34" s="311"/>
      <c r="Y34" s="312"/>
      <c r="Z34" s="273"/>
      <c r="AA34" s="376"/>
      <c r="AB34" s="377"/>
    </row>
    <row r="35" spans="2:33" ht="24.75" customHeight="1" x14ac:dyDescent="0.2">
      <c r="B35" s="2697"/>
      <c r="C35" s="307"/>
      <c r="E35" s="2732" t="s">
        <v>234</v>
      </c>
      <c r="F35" s="2733"/>
      <c r="G35" s="2734"/>
      <c r="I35" s="2803" t="s">
        <v>256</v>
      </c>
      <c r="J35" s="2804"/>
      <c r="K35" s="2805"/>
      <c r="M35" s="2806" t="s">
        <v>257</v>
      </c>
      <c r="N35" s="2807"/>
      <c r="O35" s="2808"/>
      <c r="Q35" s="2806" t="s">
        <v>274</v>
      </c>
      <c r="R35" s="2809"/>
      <c r="S35" s="2809"/>
      <c r="T35" s="2810"/>
      <c r="V35" s="2690" t="str">
        <f>IF(OR(Q36="",K40=""),"",IF(AND(Q36*1&lt;=K40),"○","×"))</f>
        <v/>
      </c>
      <c r="W35" s="2691"/>
      <c r="X35" s="2691"/>
      <c r="Y35" s="2692"/>
      <c r="Z35" s="273"/>
      <c r="AA35" s="376"/>
      <c r="AB35" s="377"/>
    </row>
    <row r="36" spans="2:33" ht="24.75" customHeight="1" x14ac:dyDescent="0.2">
      <c r="B36" s="2697"/>
      <c r="C36" s="307"/>
      <c r="E36" s="2723"/>
      <c r="F36" s="2739"/>
      <c r="G36" s="327" t="s">
        <v>284</v>
      </c>
      <c r="I36" s="2723"/>
      <c r="J36" s="2811"/>
      <c r="K36" s="392" t="s">
        <v>232</v>
      </c>
      <c r="M36" s="2723"/>
      <c r="N36" s="2739"/>
      <c r="O36" s="393" t="s">
        <v>284</v>
      </c>
      <c r="P36" s="307"/>
      <c r="Q36" s="2812" t="str">
        <f>IF(OR(E36="",I36="",M36=""),"",IF(OR(E36&lt;=20,I36&lt;=1000,M36&lt;=10),"1",IF(OR(AND(E36&gt;=21,E36&lt;=40),AND(I36&gt;1000,I36&lt;=2000),AND(M36&gt;=11,M36&lt;=20)),"2",IF(OR(AND(E36&gt;=41,E36&lt;=60),AND(I36&gt;2000,I36&lt;=3000),AND(M36&gt;=21,M36&lt;=30)),"3",IF(OR(AND(E36&gt;=61,E36&lt;=80),AND(I36&gt;3000,I36&lt;=4000),AND(M36&gt;=31,M36&lt;=40)),"4","5")))))</f>
        <v/>
      </c>
      <c r="R36" s="2813"/>
      <c r="S36" s="2813"/>
      <c r="T36" s="394" t="s">
        <v>284</v>
      </c>
      <c r="V36" s="2690"/>
      <c r="W36" s="2691"/>
      <c r="X36" s="2691"/>
      <c r="Y36" s="2692"/>
      <c r="Z36" s="273"/>
      <c r="AA36" s="376"/>
      <c r="AB36" s="377"/>
    </row>
    <row r="37" spans="2:33" ht="19.5" customHeight="1" x14ac:dyDescent="0.2">
      <c r="B37" s="2697"/>
      <c r="C37" s="307"/>
      <c r="D37" s="307"/>
      <c r="E37" s="334"/>
      <c r="V37" s="2690"/>
      <c r="W37" s="2691"/>
      <c r="X37" s="2691"/>
      <c r="Y37" s="2692"/>
      <c r="Z37" s="273"/>
      <c r="AA37" s="376"/>
      <c r="AB37" s="377"/>
    </row>
    <row r="38" spans="2:33" ht="22.5" customHeight="1" x14ac:dyDescent="0.2">
      <c r="B38" s="2697"/>
      <c r="C38" s="307"/>
      <c r="D38" s="2729"/>
      <c r="E38" s="2730"/>
      <c r="F38" s="2730"/>
      <c r="G38" s="2730"/>
      <c r="H38" s="2730"/>
      <c r="I38" s="2730"/>
      <c r="J38" s="2731"/>
      <c r="K38" s="2825" t="s">
        <v>237</v>
      </c>
      <c r="L38" s="2825"/>
      <c r="M38" s="2825"/>
      <c r="N38" s="2825"/>
      <c r="O38" s="2825"/>
      <c r="P38" s="2825" t="s">
        <v>238</v>
      </c>
      <c r="Q38" s="2825"/>
      <c r="R38" s="2825"/>
      <c r="S38" s="2825"/>
      <c r="T38" s="2825"/>
      <c r="U38" s="307"/>
      <c r="V38" s="2690"/>
      <c r="W38" s="2691"/>
      <c r="X38" s="2691"/>
      <c r="Y38" s="2692"/>
      <c r="Z38" s="273"/>
      <c r="AA38" s="376"/>
      <c r="AB38" s="377"/>
      <c r="AE38" s="372" t="str">
        <f>IF(AND(AE33="1",V35="○"),"1","2")</f>
        <v>2</v>
      </c>
      <c r="AG38" s="391" t="s">
        <v>282</v>
      </c>
    </row>
    <row r="39" spans="2:33" ht="22.5" customHeight="1" x14ac:dyDescent="0.2">
      <c r="B39" s="2697"/>
      <c r="C39" s="307"/>
      <c r="D39" s="2712" t="s">
        <v>239</v>
      </c>
      <c r="E39" s="2713"/>
      <c r="F39" s="2713"/>
      <c r="G39" s="2713"/>
      <c r="H39" s="2713"/>
      <c r="I39" s="2713"/>
      <c r="J39" s="395" t="s">
        <v>258</v>
      </c>
      <c r="K39" s="2723"/>
      <c r="L39" s="2739"/>
      <c r="M39" s="2739"/>
      <c r="N39" s="2739"/>
      <c r="O39" s="349" t="s">
        <v>284</v>
      </c>
      <c r="P39" s="2723"/>
      <c r="Q39" s="2739"/>
      <c r="R39" s="2739"/>
      <c r="S39" s="2739"/>
      <c r="T39" s="349" t="s">
        <v>284</v>
      </c>
      <c r="U39" s="307"/>
      <c r="V39" s="2690"/>
      <c r="W39" s="2691"/>
      <c r="X39" s="2691"/>
      <c r="Y39" s="2692"/>
      <c r="Z39" s="273"/>
      <c r="AA39" s="376"/>
      <c r="AB39" s="377"/>
    </row>
    <row r="40" spans="2:33" ht="22.5" customHeight="1" x14ac:dyDescent="0.2">
      <c r="B40" s="2697"/>
      <c r="C40" s="307"/>
      <c r="D40" s="2826"/>
      <c r="E40" s="2827"/>
      <c r="F40" s="2827"/>
      <c r="G40" s="2827"/>
      <c r="H40" s="2827"/>
      <c r="I40" s="2827"/>
      <c r="J40" s="350" t="s">
        <v>240</v>
      </c>
      <c r="K40" s="2723"/>
      <c r="L40" s="2739"/>
      <c r="M40" s="2739"/>
      <c r="N40" s="2739"/>
      <c r="O40" s="349" t="s">
        <v>284</v>
      </c>
      <c r="P40" s="2738"/>
      <c r="Q40" s="2738"/>
      <c r="R40" s="2738"/>
      <c r="S40" s="2738"/>
      <c r="T40" s="2738"/>
      <c r="U40" s="307"/>
      <c r="V40" s="2690"/>
      <c r="W40" s="2691"/>
      <c r="X40" s="2691"/>
      <c r="Y40" s="2692"/>
      <c r="Z40" s="273"/>
      <c r="AA40" s="376"/>
      <c r="AB40" s="377"/>
    </row>
    <row r="41" spans="2:33" ht="22.5" customHeight="1" x14ac:dyDescent="0.2">
      <c r="B41" s="2697"/>
      <c r="C41" s="307"/>
      <c r="D41" s="2715"/>
      <c r="E41" s="2716"/>
      <c r="F41" s="2716"/>
      <c r="G41" s="2716"/>
      <c r="H41" s="2716"/>
      <c r="I41" s="2716"/>
      <c r="J41" s="350" t="s">
        <v>241</v>
      </c>
      <c r="K41" s="2723"/>
      <c r="L41" s="2739"/>
      <c r="M41" s="2739"/>
      <c r="N41" s="2739"/>
      <c r="O41" s="349" t="s">
        <v>284</v>
      </c>
      <c r="P41" s="2723"/>
      <c r="Q41" s="2739"/>
      <c r="R41" s="2739"/>
      <c r="S41" s="2739"/>
      <c r="T41" s="349" t="s">
        <v>284</v>
      </c>
      <c r="U41" s="307"/>
      <c r="V41" s="2690"/>
      <c r="W41" s="2691"/>
      <c r="X41" s="2691"/>
      <c r="Y41" s="2692"/>
      <c r="Z41" s="273"/>
      <c r="AA41" s="376"/>
      <c r="AB41" s="377"/>
    </row>
    <row r="42" spans="2:33" ht="8.25" customHeight="1" x14ac:dyDescent="0.2">
      <c r="B42" s="2697"/>
      <c r="C42" s="307"/>
      <c r="D42" s="307"/>
      <c r="E42" s="307"/>
      <c r="F42" s="307"/>
      <c r="G42" s="307"/>
      <c r="H42" s="307"/>
      <c r="I42" s="307"/>
      <c r="J42" s="307"/>
      <c r="K42" s="307"/>
      <c r="L42" s="307"/>
      <c r="M42" s="307"/>
      <c r="N42" s="307"/>
      <c r="O42" s="307"/>
      <c r="P42" s="307"/>
      <c r="Q42" s="307"/>
      <c r="R42" s="307"/>
      <c r="S42" s="307"/>
      <c r="T42" s="307"/>
      <c r="U42" s="307"/>
      <c r="V42" s="2690"/>
      <c r="W42" s="2691"/>
      <c r="X42" s="2691"/>
      <c r="Y42" s="2692"/>
      <c r="Z42" s="273"/>
      <c r="AA42" s="376"/>
      <c r="AB42" s="377"/>
    </row>
    <row r="43" spans="2:33" ht="6.75" customHeight="1" x14ac:dyDescent="0.2">
      <c r="B43" s="390"/>
      <c r="C43" s="310"/>
      <c r="D43" s="310"/>
      <c r="E43" s="310"/>
      <c r="F43" s="310"/>
      <c r="G43" s="310"/>
      <c r="H43" s="310"/>
      <c r="I43" s="310"/>
      <c r="J43" s="310"/>
      <c r="K43" s="310"/>
      <c r="L43" s="310"/>
      <c r="M43" s="310"/>
      <c r="N43" s="310"/>
      <c r="O43" s="310"/>
      <c r="P43" s="310"/>
      <c r="Q43" s="310"/>
      <c r="R43" s="310"/>
      <c r="S43" s="310"/>
      <c r="T43" s="310"/>
      <c r="U43" s="310"/>
      <c r="V43" s="315"/>
      <c r="W43" s="315"/>
      <c r="X43" s="315"/>
      <c r="Y43" s="316"/>
      <c r="Z43" s="273"/>
      <c r="AA43" s="376"/>
      <c r="AB43" s="377"/>
    </row>
    <row r="44" spans="2:33" ht="17.25" customHeight="1" x14ac:dyDescent="0.2">
      <c r="B44" s="2696" t="s">
        <v>242</v>
      </c>
      <c r="C44" s="298"/>
      <c r="D44" s="2700" t="s">
        <v>548</v>
      </c>
      <c r="E44" s="2700"/>
      <c r="F44" s="2700"/>
      <c r="G44" s="2700"/>
      <c r="H44" s="2700"/>
      <c r="I44" s="2700"/>
      <c r="J44" s="2700"/>
      <c r="K44" s="2700"/>
      <c r="L44" s="2700"/>
      <c r="M44" s="2700"/>
      <c r="N44" s="2700"/>
      <c r="O44" s="2700"/>
      <c r="P44" s="2700"/>
      <c r="Q44" s="2700"/>
      <c r="R44" s="2700"/>
      <c r="S44" s="2700"/>
      <c r="T44" s="2700"/>
      <c r="U44" s="2701"/>
      <c r="V44" s="384"/>
      <c r="W44" s="385"/>
      <c r="X44" s="385"/>
      <c r="Y44" s="386"/>
      <c r="Z44" s="273"/>
      <c r="AA44" s="376"/>
      <c r="AB44" s="377"/>
    </row>
    <row r="45" spans="2:33" ht="13.5" customHeight="1" x14ac:dyDescent="0.2">
      <c r="B45" s="2697"/>
      <c r="C45" s="307"/>
      <c r="D45" s="2687"/>
      <c r="E45" s="2687"/>
      <c r="F45" s="2687"/>
      <c r="G45" s="2687"/>
      <c r="H45" s="2687"/>
      <c r="I45" s="2687"/>
      <c r="J45" s="2687"/>
      <c r="K45" s="2687"/>
      <c r="L45" s="2687"/>
      <c r="M45" s="2687"/>
      <c r="N45" s="2687"/>
      <c r="O45" s="2687"/>
      <c r="P45" s="2687"/>
      <c r="Q45" s="2687"/>
      <c r="R45" s="2687"/>
      <c r="S45" s="2687"/>
      <c r="T45" s="2687"/>
      <c r="U45" s="2702"/>
      <c r="V45" s="384"/>
      <c r="W45" s="385"/>
      <c r="X45" s="385"/>
      <c r="Y45" s="386"/>
      <c r="Z45" s="273"/>
      <c r="AA45" s="376"/>
      <c r="AB45" s="377"/>
      <c r="AE45" s="372">
        <v>2</v>
      </c>
      <c r="AG45" s="391" t="s">
        <v>283</v>
      </c>
    </row>
    <row r="46" spans="2:33" ht="48.75" customHeight="1" x14ac:dyDescent="0.2">
      <c r="B46" s="2828"/>
      <c r="C46" s="292"/>
      <c r="D46" s="2703"/>
      <c r="E46" s="2703"/>
      <c r="F46" s="2703"/>
      <c r="G46" s="2703"/>
      <c r="H46" s="2703"/>
      <c r="I46" s="2703"/>
      <c r="J46" s="2703"/>
      <c r="K46" s="2703"/>
      <c r="L46" s="2703"/>
      <c r="M46" s="2703"/>
      <c r="N46" s="2703"/>
      <c r="O46" s="2703"/>
      <c r="P46" s="2703"/>
      <c r="Q46" s="2703"/>
      <c r="R46" s="2703"/>
      <c r="S46" s="2703"/>
      <c r="T46" s="2703"/>
      <c r="U46" s="2704"/>
      <c r="V46" s="384"/>
      <c r="W46" s="385"/>
      <c r="X46" s="385"/>
      <c r="Y46" s="386"/>
      <c r="Z46" s="273"/>
      <c r="AA46" s="376"/>
      <c r="AB46" s="377"/>
    </row>
    <row r="47" spans="2:33" ht="4.5" customHeight="1" thickBot="1" x14ac:dyDescent="0.25">
      <c r="B47" s="309"/>
      <c r="C47" s="307"/>
      <c r="D47" s="307"/>
      <c r="E47" s="307"/>
      <c r="F47" s="307"/>
      <c r="G47" s="307"/>
      <c r="H47" s="307"/>
      <c r="I47" s="307"/>
      <c r="J47" s="307"/>
      <c r="K47" s="307"/>
      <c r="L47" s="307"/>
      <c r="M47" s="307"/>
      <c r="N47" s="307"/>
      <c r="O47" s="307"/>
      <c r="P47" s="307"/>
      <c r="Q47" s="307"/>
      <c r="R47" s="307"/>
      <c r="S47" s="307"/>
      <c r="T47" s="307"/>
      <c r="U47" s="396"/>
      <c r="V47" s="307"/>
      <c r="W47" s="307"/>
      <c r="X47" s="307"/>
      <c r="Y47" s="397"/>
      <c r="Z47" s="273"/>
      <c r="AA47" s="376"/>
      <c r="AB47" s="377"/>
    </row>
    <row r="48" spans="2:33" ht="24.75" customHeight="1" thickTop="1" thickBot="1" x14ac:dyDescent="0.25">
      <c r="B48" s="2705" t="s">
        <v>243</v>
      </c>
      <c r="C48" s="2706"/>
      <c r="D48" s="2706"/>
      <c r="E48" s="2706"/>
      <c r="F48" s="2706"/>
      <c r="G48" s="2706"/>
      <c r="H48" s="2829" t="str">
        <f>IF(AND(AF14="1",AE29="1",AE38="1",AE45=1),"特定事業所加算（Ⅰ）該当",IF(OR(AND(AF14="1",AE29="1"),AND(AF14="1",AE38="1")),"特定事業所加算（Ⅱ）該当",IF(AND(AF14="1",AE45=1),"特定事業所加算（Ⅲ）該当","非該当")))</f>
        <v>非該当</v>
      </c>
      <c r="I48" s="2830"/>
      <c r="J48" s="2830"/>
      <c r="K48" s="2830"/>
      <c r="L48" s="2830"/>
      <c r="M48" s="2830"/>
      <c r="N48" s="2830"/>
      <c r="O48" s="2830"/>
      <c r="P48" s="2830"/>
      <c r="Q48" s="2830"/>
      <c r="R48" s="2830"/>
      <c r="S48" s="2830"/>
      <c r="T48" s="2830"/>
      <c r="U48" s="2830"/>
      <c r="V48" s="2830"/>
      <c r="W48" s="2830"/>
      <c r="X48" s="2830"/>
      <c r="Y48" s="2831"/>
      <c r="Z48" s="273"/>
      <c r="AA48" s="376"/>
      <c r="AB48" s="377"/>
    </row>
    <row r="49" spans="2:26" ht="7.5" customHeight="1" thickTop="1" x14ac:dyDescent="0.2">
      <c r="B49" s="334"/>
      <c r="C49" s="334"/>
      <c r="D49" s="334"/>
      <c r="E49" s="307"/>
      <c r="F49" s="307"/>
      <c r="G49" s="307"/>
      <c r="H49" s="307"/>
      <c r="I49" s="307"/>
      <c r="J49" s="307"/>
      <c r="K49" s="307"/>
      <c r="L49" s="307"/>
      <c r="M49" s="307"/>
      <c r="N49" s="307"/>
      <c r="O49" s="307"/>
      <c r="P49" s="307"/>
      <c r="Q49" s="307"/>
      <c r="R49" s="307"/>
      <c r="S49" s="307"/>
      <c r="T49" s="307"/>
      <c r="U49" s="307"/>
      <c r="V49" s="307"/>
      <c r="W49" s="307"/>
      <c r="X49" s="307"/>
      <c r="Y49" s="307"/>
      <c r="Z49" s="273"/>
    </row>
    <row r="50" spans="2:26" ht="18" customHeight="1" x14ac:dyDescent="0.2">
      <c r="B50" s="366" t="s">
        <v>244</v>
      </c>
      <c r="C50" s="2832" t="s">
        <v>895</v>
      </c>
      <c r="D50" s="2833"/>
      <c r="E50" s="2833"/>
      <c r="F50" s="2833"/>
      <c r="G50" s="2833"/>
      <c r="H50" s="2833"/>
      <c r="I50" s="2833"/>
      <c r="J50" s="2833"/>
      <c r="K50" s="2833"/>
      <c r="L50" s="2833"/>
      <c r="M50" s="2833"/>
      <c r="N50" s="2833"/>
      <c r="O50" s="2833"/>
      <c r="P50" s="2833"/>
      <c r="Q50" s="2833"/>
      <c r="R50" s="2833"/>
      <c r="S50" s="2833"/>
      <c r="T50" s="2833"/>
      <c r="U50" s="2833"/>
      <c r="V50" s="2833"/>
      <c r="W50" s="2833"/>
      <c r="X50" s="2833"/>
      <c r="Y50" s="2833"/>
      <c r="Z50" s="273"/>
    </row>
    <row r="51" spans="2:26" ht="18" customHeight="1" x14ac:dyDescent="0.2">
      <c r="B51" s="367"/>
      <c r="C51" s="2833"/>
      <c r="D51" s="2833"/>
      <c r="E51" s="2833"/>
      <c r="F51" s="2833"/>
      <c r="G51" s="2833"/>
      <c r="H51" s="2833"/>
      <c r="I51" s="2833"/>
      <c r="J51" s="2833"/>
      <c r="K51" s="2833"/>
      <c r="L51" s="2833"/>
      <c r="M51" s="2833"/>
      <c r="N51" s="2833"/>
      <c r="O51" s="2833"/>
      <c r="P51" s="2833"/>
      <c r="Q51" s="2833"/>
      <c r="R51" s="2833"/>
      <c r="S51" s="2833"/>
      <c r="T51" s="2833"/>
      <c r="U51" s="2833"/>
      <c r="V51" s="2833"/>
      <c r="W51" s="2833"/>
      <c r="X51" s="2833"/>
      <c r="Y51" s="2833"/>
      <c r="Z51" s="367"/>
    </row>
    <row r="52" spans="2:26" ht="50.4" customHeight="1" x14ac:dyDescent="0.2">
      <c r="B52" s="368" t="s">
        <v>275</v>
      </c>
      <c r="C52" s="2833"/>
      <c r="D52" s="2833"/>
      <c r="E52" s="2833"/>
      <c r="F52" s="2833"/>
      <c r="G52" s="2833"/>
      <c r="H52" s="2833"/>
      <c r="I52" s="2833"/>
      <c r="J52" s="2833"/>
      <c r="K52" s="2833"/>
      <c r="L52" s="2833"/>
      <c r="M52" s="2833"/>
      <c r="N52" s="2833"/>
      <c r="O52" s="2833"/>
      <c r="P52" s="2833"/>
      <c r="Q52" s="2833"/>
      <c r="R52" s="2833"/>
      <c r="S52" s="2833"/>
      <c r="T52" s="2833"/>
      <c r="U52" s="2833"/>
      <c r="V52" s="2833"/>
      <c r="W52" s="2833"/>
      <c r="X52" s="2833"/>
      <c r="Y52" s="2833"/>
      <c r="Z52" s="368"/>
    </row>
    <row r="53" spans="2:26" ht="16.5" customHeight="1" x14ac:dyDescent="0.2">
      <c r="B53" s="2816" t="s">
        <v>896</v>
      </c>
      <c r="C53" s="2817"/>
      <c r="D53" s="2817"/>
      <c r="E53" s="2817"/>
      <c r="F53" s="2817"/>
      <c r="G53" s="2817"/>
      <c r="H53" s="2817"/>
      <c r="I53" s="2817"/>
      <c r="J53" s="2817"/>
      <c r="K53" s="2817"/>
      <c r="L53" s="2817"/>
      <c r="M53" s="2817"/>
      <c r="N53" s="2817"/>
      <c r="O53" s="2817"/>
      <c r="P53" s="2817"/>
      <c r="Q53" s="2817"/>
      <c r="R53" s="2817"/>
      <c r="S53" s="2817"/>
      <c r="T53" s="2817"/>
      <c r="U53" s="2817"/>
      <c r="V53" s="2817"/>
      <c r="W53" s="2817"/>
      <c r="X53" s="2817"/>
      <c r="Y53" s="2818"/>
      <c r="Z53" s="369"/>
    </row>
    <row r="54" spans="2:26" ht="15.75" customHeight="1" x14ac:dyDescent="0.2">
      <c r="B54" s="2819"/>
      <c r="C54" s="2820"/>
      <c r="D54" s="2820"/>
      <c r="E54" s="2820"/>
      <c r="F54" s="2820"/>
      <c r="G54" s="2820"/>
      <c r="H54" s="2820"/>
      <c r="I54" s="2820"/>
      <c r="J54" s="2820"/>
      <c r="K54" s="2820"/>
      <c r="L54" s="2820"/>
      <c r="M54" s="2820"/>
      <c r="N54" s="2820"/>
      <c r="O54" s="2820"/>
      <c r="P54" s="2820"/>
      <c r="Q54" s="2820"/>
      <c r="R54" s="2820"/>
      <c r="S54" s="2820"/>
      <c r="T54" s="2820"/>
      <c r="U54" s="2820"/>
      <c r="V54" s="2820"/>
      <c r="W54" s="2820"/>
      <c r="X54" s="2820"/>
      <c r="Y54" s="2821"/>
    </row>
    <row r="55" spans="2:26" x14ac:dyDescent="0.2">
      <c r="B55" s="2819"/>
      <c r="C55" s="2820"/>
      <c r="D55" s="2820"/>
      <c r="E55" s="2820"/>
      <c r="F55" s="2820"/>
      <c r="G55" s="2820"/>
      <c r="H55" s="2820"/>
      <c r="I55" s="2820"/>
      <c r="J55" s="2820"/>
      <c r="K55" s="2820"/>
      <c r="L55" s="2820"/>
      <c r="M55" s="2820"/>
      <c r="N55" s="2820"/>
      <c r="O55" s="2820"/>
      <c r="P55" s="2820"/>
      <c r="Q55" s="2820"/>
      <c r="R55" s="2820"/>
      <c r="S55" s="2820"/>
      <c r="T55" s="2820"/>
      <c r="U55" s="2820"/>
      <c r="V55" s="2820"/>
      <c r="W55" s="2820"/>
      <c r="X55" s="2820"/>
      <c r="Y55" s="2821"/>
    </row>
    <row r="56" spans="2:26" x14ac:dyDescent="0.2">
      <c r="B56" s="2819"/>
      <c r="C56" s="2820"/>
      <c r="D56" s="2820"/>
      <c r="E56" s="2820"/>
      <c r="F56" s="2820"/>
      <c r="G56" s="2820"/>
      <c r="H56" s="2820"/>
      <c r="I56" s="2820"/>
      <c r="J56" s="2820"/>
      <c r="K56" s="2820"/>
      <c r="L56" s="2820"/>
      <c r="M56" s="2820"/>
      <c r="N56" s="2820"/>
      <c r="O56" s="2820"/>
      <c r="P56" s="2820"/>
      <c r="Q56" s="2820"/>
      <c r="R56" s="2820"/>
      <c r="S56" s="2820"/>
      <c r="T56" s="2820"/>
      <c r="U56" s="2820"/>
      <c r="V56" s="2820"/>
      <c r="W56" s="2820"/>
      <c r="X56" s="2820"/>
      <c r="Y56" s="2821"/>
    </row>
    <row r="57" spans="2:26" x14ac:dyDescent="0.2">
      <c r="B57" s="2819"/>
      <c r="C57" s="2820"/>
      <c r="D57" s="2820"/>
      <c r="E57" s="2820"/>
      <c r="F57" s="2820"/>
      <c r="G57" s="2820"/>
      <c r="H57" s="2820"/>
      <c r="I57" s="2820"/>
      <c r="J57" s="2820"/>
      <c r="K57" s="2820"/>
      <c r="L57" s="2820"/>
      <c r="M57" s="2820"/>
      <c r="N57" s="2820"/>
      <c r="O57" s="2820"/>
      <c r="P57" s="2820"/>
      <c r="Q57" s="2820"/>
      <c r="R57" s="2820"/>
      <c r="S57" s="2820"/>
      <c r="T57" s="2820"/>
      <c r="U57" s="2820"/>
      <c r="V57" s="2820"/>
      <c r="W57" s="2820"/>
      <c r="X57" s="2820"/>
      <c r="Y57" s="2821"/>
    </row>
    <row r="58" spans="2:26" ht="31.5" customHeight="1" x14ac:dyDescent="0.2">
      <c r="B58" s="2822"/>
      <c r="C58" s="2823"/>
      <c r="D58" s="2823"/>
      <c r="E58" s="2823"/>
      <c r="F58" s="2823"/>
      <c r="G58" s="2823"/>
      <c r="H58" s="2823"/>
      <c r="I58" s="2823"/>
      <c r="J58" s="2823"/>
      <c r="K58" s="2823"/>
      <c r="L58" s="2823"/>
      <c r="M58" s="2823"/>
      <c r="N58" s="2823"/>
      <c r="O58" s="2823"/>
      <c r="P58" s="2823"/>
      <c r="Q58" s="2823"/>
      <c r="R58" s="2823"/>
      <c r="S58" s="2823"/>
      <c r="T58" s="2823"/>
      <c r="U58" s="2823"/>
      <c r="V58" s="2823"/>
      <c r="W58" s="2823"/>
      <c r="X58" s="2823"/>
      <c r="Y58" s="2824"/>
    </row>
    <row r="59" spans="2:26" x14ac:dyDescent="0.2">
      <c r="B59" s="334"/>
      <c r="C59" s="334"/>
      <c r="D59" s="334"/>
      <c r="E59" s="334"/>
      <c r="F59" s="334"/>
      <c r="G59" s="334"/>
      <c r="H59" s="334"/>
      <c r="I59" s="334"/>
      <c r="J59" s="334"/>
      <c r="K59" s="334"/>
      <c r="L59" s="334"/>
      <c r="M59" s="334"/>
      <c r="N59" s="334"/>
      <c r="O59" s="334"/>
      <c r="P59" s="334"/>
      <c r="Q59" s="334"/>
      <c r="R59" s="334"/>
      <c r="S59" s="334"/>
      <c r="T59" s="334"/>
      <c r="U59" s="334"/>
      <c r="V59" s="334"/>
      <c r="W59" s="334"/>
      <c r="X59" s="334"/>
      <c r="Y59" s="334"/>
    </row>
    <row r="60" spans="2:26" x14ac:dyDescent="0.2">
      <c r="B60" s="334"/>
      <c r="C60" s="334"/>
      <c r="D60" s="334"/>
      <c r="E60" s="334"/>
      <c r="F60" s="334"/>
      <c r="G60" s="334"/>
      <c r="H60" s="334"/>
      <c r="I60" s="334"/>
      <c r="J60" s="334"/>
      <c r="K60" s="334"/>
      <c r="L60" s="334"/>
      <c r="M60" s="334"/>
      <c r="N60" s="334"/>
      <c r="O60" s="334"/>
      <c r="P60" s="334"/>
      <c r="Q60" s="334"/>
      <c r="R60" s="334"/>
      <c r="S60" s="334"/>
      <c r="T60" s="334"/>
      <c r="U60" s="334"/>
      <c r="V60" s="334"/>
      <c r="W60" s="334"/>
      <c r="X60" s="334"/>
      <c r="Y60" s="334"/>
    </row>
    <row r="61" spans="2:26" x14ac:dyDescent="0.2">
      <c r="B61" s="334"/>
      <c r="C61" s="334"/>
      <c r="D61" s="334"/>
      <c r="E61" s="334"/>
      <c r="F61" s="334"/>
      <c r="G61" s="334"/>
      <c r="H61" s="334"/>
      <c r="I61" s="334"/>
      <c r="J61" s="334"/>
      <c r="K61" s="334"/>
      <c r="L61" s="334"/>
      <c r="M61" s="334"/>
      <c r="N61" s="334"/>
      <c r="O61" s="334"/>
      <c r="P61" s="334"/>
      <c r="Q61" s="334"/>
      <c r="R61" s="334"/>
      <c r="S61" s="334"/>
      <c r="T61" s="334"/>
      <c r="U61" s="334"/>
      <c r="V61" s="334"/>
      <c r="W61" s="334"/>
      <c r="X61" s="334"/>
      <c r="Y61" s="334"/>
    </row>
    <row r="62" spans="2:26" x14ac:dyDescent="0.2">
      <c r="B62" s="334"/>
      <c r="C62" s="334"/>
      <c r="D62" s="334"/>
      <c r="E62" s="334"/>
      <c r="F62" s="334"/>
      <c r="G62" s="334"/>
      <c r="H62" s="334"/>
      <c r="I62" s="334"/>
      <c r="J62" s="334"/>
      <c r="K62" s="334"/>
      <c r="L62" s="334"/>
      <c r="M62" s="334"/>
      <c r="N62" s="334"/>
      <c r="O62" s="334"/>
      <c r="P62" s="334"/>
      <c r="Q62" s="334"/>
      <c r="R62" s="334"/>
      <c r="S62" s="334"/>
      <c r="T62" s="334"/>
      <c r="U62" s="334"/>
      <c r="V62" s="334"/>
      <c r="W62" s="334"/>
      <c r="X62" s="334"/>
      <c r="Y62" s="334"/>
    </row>
    <row r="63" spans="2:26" x14ac:dyDescent="0.2">
      <c r="B63" s="334"/>
      <c r="C63" s="334"/>
      <c r="D63" s="334"/>
      <c r="E63" s="334"/>
      <c r="F63" s="334"/>
      <c r="G63" s="334"/>
      <c r="H63" s="334"/>
      <c r="I63" s="334"/>
      <c r="J63" s="334"/>
      <c r="K63" s="334"/>
      <c r="L63" s="334"/>
      <c r="M63" s="334"/>
      <c r="N63" s="334"/>
      <c r="O63" s="334"/>
      <c r="P63" s="334"/>
      <c r="Q63" s="334"/>
      <c r="R63" s="334"/>
      <c r="S63" s="334"/>
      <c r="T63" s="334"/>
      <c r="U63" s="334"/>
      <c r="V63" s="334"/>
      <c r="W63" s="334"/>
      <c r="X63" s="334"/>
      <c r="Y63" s="334"/>
    </row>
    <row r="64" spans="2:26" x14ac:dyDescent="0.2">
      <c r="B64" s="334"/>
      <c r="C64" s="334"/>
      <c r="D64" s="334"/>
      <c r="E64" s="334"/>
      <c r="F64" s="334"/>
      <c r="G64" s="334"/>
      <c r="H64" s="334"/>
      <c r="I64" s="334"/>
      <c r="J64" s="334"/>
      <c r="K64" s="334"/>
      <c r="L64" s="334"/>
      <c r="M64" s="334"/>
      <c r="N64" s="334"/>
      <c r="O64" s="334"/>
      <c r="P64" s="334"/>
      <c r="Q64" s="334"/>
      <c r="R64" s="334"/>
      <c r="S64" s="334"/>
      <c r="T64" s="334"/>
      <c r="U64" s="334"/>
      <c r="V64" s="334"/>
      <c r="W64" s="334"/>
      <c r="X64" s="334"/>
      <c r="Y64" s="334"/>
    </row>
    <row r="65" spans="2:25" x14ac:dyDescent="0.2">
      <c r="B65" s="334"/>
      <c r="C65" s="334"/>
      <c r="D65" s="334"/>
      <c r="E65" s="334"/>
      <c r="F65" s="334"/>
      <c r="G65" s="334"/>
      <c r="H65" s="334"/>
      <c r="I65" s="334"/>
      <c r="J65" s="334"/>
      <c r="K65" s="334"/>
      <c r="L65" s="334"/>
      <c r="M65" s="334"/>
      <c r="N65" s="334"/>
      <c r="O65" s="334"/>
      <c r="P65" s="334"/>
      <c r="Q65" s="334"/>
      <c r="R65" s="334"/>
      <c r="S65" s="334"/>
      <c r="T65" s="334"/>
      <c r="U65" s="334"/>
      <c r="V65" s="334"/>
      <c r="W65" s="334"/>
      <c r="X65" s="334"/>
      <c r="Y65" s="334"/>
    </row>
    <row r="66" spans="2:25" x14ac:dyDescent="0.2">
      <c r="B66" s="334"/>
      <c r="C66" s="334"/>
      <c r="D66" s="334"/>
      <c r="E66" s="334"/>
      <c r="F66" s="334"/>
      <c r="G66" s="334"/>
      <c r="H66" s="334"/>
      <c r="I66" s="334"/>
      <c r="J66" s="334"/>
      <c r="K66" s="334"/>
      <c r="L66" s="334"/>
      <c r="M66" s="334"/>
      <c r="N66" s="334"/>
      <c r="O66" s="334"/>
      <c r="P66" s="334"/>
      <c r="Q66" s="334"/>
      <c r="R66" s="334"/>
      <c r="S66" s="334"/>
      <c r="T66" s="334"/>
      <c r="U66" s="334"/>
      <c r="V66" s="334"/>
      <c r="W66" s="334"/>
      <c r="X66" s="334"/>
      <c r="Y66" s="334"/>
    </row>
    <row r="67" spans="2:25" x14ac:dyDescent="0.2">
      <c r="B67" s="334"/>
      <c r="C67" s="334"/>
      <c r="D67" s="334"/>
      <c r="E67" s="334"/>
      <c r="F67" s="334"/>
      <c r="G67" s="334"/>
      <c r="H67" s="334"/>
      <c r="I67" s="334"/>
      <c r="J67" s="334"/>
      <c r="K67" s="334"/>
      <c r="L67" s="334"/>
      <c r="M67" s="334"/>
      <c r="N67" s="334"/>
      <c r="O67" s="334"/>
      <c r="P67" s="334"/>
      <c r="Q67" s="334"/>
      <c r="R67" s="334"/>
      <c r="S67" s="334"/>
      <c r="T67" s="334"/>
      <c r="U67" s="334"/>
      <c r="V67" s="334"/>
      <c r="W67" s="334"/>
      <c r="X67" s="334"/>
      <c r="Y67" s="334"/>
    </row>
    <row r="68" spans="2:25" x14ac:dyDescent="0.2">
      <c r="B68" s="334"/>
      <c r="C68" s="334"/>
      <c r="D68" s="334"/>
      <c r="E68" s="334"/>
      <c r="F68" s="334"/>
      <c r="G68" s="334"/>
      <c r="H68" s="334"/>
      <c r="I68" s="334"/>
      <c r="J68" s="334"/>
      <c r="K68" s="334"/>
      <c r="L68" s="334"/>
      <c r="M68" s="334"/>
      <c r="N68" s="334"/>
      <c r="O68" s="334"/>
      <c r="P68" s="334"/>
      <c r="Q68" s="334"/>
      <c r="R68" s="334"/>
      <c r="S68" s="334"/>
      <c r="T68" s="334"/>
      <c r="U68" s="334"/>
      <c r="V68" s="334"/>
      <c r="W68" s="334"/>
      <c r="X68" s="334"/>
      <c r="Y68" s="334"/>
    </row>
    <row r="69" spans="2:25" x14ac:dyDescent="0.2">
      <c r="B69" s="334"/>
      <c r="C69" s="334"/>
      <c r="D69" s="334"/>
      <c r="E69" s="334"/>
      <c r="F69" s="334"/>
      <c r="G69" s="334"/>
      <c r="H69" s="334"/>
      <c r="I69" s="334"/>
      <c r="J69" s="334"/>
      <c r="K69" s="334"/>
      <c r="L69" s="334"/>
      <c r="M69" s="334"/>
      <c r="N69" s="334"/>
      <c r="O69" s="334"/>
      <c r="P69" s="334"/>
      <c r="Q69" s="334"/>
      <c r="R69" s="334"/>
      <c r="S69" s="334"/>
      <c r="T69" s="334"/>
      <c r="U69" s="334"/>
      <c r="V69" s="334"/>
      <c r="W69" s="334"/>
      <c r="X69" s="334"/>
      <c r="Y69" s="334"/>
    </row>
    <row r="70" spans="2:25" x14ac:dyDescent="0.2">
      <c r="B70" s="334"/>
      <c r="C70" s="334"/>
      <c r="D70" s="334"/>
      <c r="E70" s="334"/>
      <c r="F70" s="334"/>
      <c r="G70" s="334"/>
      <c r="H70" s="334"/>
      <c r="I70" s="334"/>
      <c r="J70" s="334"/>
      <c r="K70" s="334"/>
      <c r="L70" s="334"/>
      <c r="M70" s="334"/>
      <c r="N70" s="334"/>
      <c r="O70" s="334"/>
      <c r="P70" s="334"/>
      <c r="Q70" s="334"/>
      <c r="R70" s="334"/>
      <c r="S70" s="334"/>
      <c r="T70" s="334"/>
      <c r="U70" s="334"/>
      <c r="V70" s="334"/>
      <c r="W70" s="334"/>
      <c r="X70" s="334"/>
      <c r="Y70" s="334"/>
    </row>
    <row r="71" spans="2:25" x14ac:dyDescent="0.2">
      <c r="B71" s="334"/>
      <c r="C71" s="334"/>
      <c r="D71" s="334"/>
      <c r="E71" s="334"/>
      <c r="F71" s="334"/>
      <c r="G71" s="334"/>
      <c r="H71" s="334"/>
      <c r="I71" s="334"/>
      <c r="J71" s="334"/>
      <c r="K71" s="334"/>
      <c r="L71" s="334"/>
      <c r="M71" s="334"/>
      <c r="N71" s="334"/>
      <c r="O71" s="334"/>
      <c r="P71" s="334"/>
      <c r="Q71" s="334"/>
      <c r="R71" s="334"/>
      <c r="S71" s="334"/>
      <c r="T71" s="334"/>
      <c r="U71" s="334"/>
      <c r="V71" s="334"/>
      <c r="W71" s="334"/>
      <c r="X71" s="334"/>
      <c r="Y71" s="334"/>
    </row>
    <row r="72" spans="2:25" x14ac:dyDescent="0.2">
      <c r="B72" s="334"/>
      <c r="C72" s="334"/>
      <c r="D72" s="334"/>
      <c r="E72" s="334"/>
      <c r="F72" s="334"/>
      <c r="G72" s="334"/>
      <c r="H72" s="334"/>
      <c r="I72" s="334"/>
      <c r="J72" s="334"/>
      <c r="K72" s="334"/>
      <c r="L72" s="334"/>
      <c r="M72" s="334"/>
      <c r="N72" s="334"/>
      <c r="O72" s="334"/>
      <c r="P72" s="334"/>
      <c r="Q72" s="334"/>
      <c r="R72" s="334"/>
      <c r="S72" s="334"/>
      <c r="T72" s="334"/>
      <c r="U72" s="334"/>
      <c r="V72" s="334"/>
      <c r="W72" s="334"/>
      <c r="X72" s="334"/>
      <c r="Y72" s="334"/>
    </row>
    <row r="73" spans="2:25" x14ac:dyDescent="0.2">
      <c r="B73" s="334"/>
      <c r="C73" s="334"/>
      <c r="D73" s="334"/>
      <c r="E73" s="334"/>
      <c r="F73" s="334"/>
      <c r="G73" s="334"/>
      <c r="H73" s="334"/>
      <c r="I73" s="334"/>
      <c r="J73" s="334"/>
      <c r="K73" s="334"/>
      <c r="L73" s="334"/>
      <c r="M73" s="334"/>
      <c r="N73" s="334"/>
      <c r="O73" s="334"/>
      <c r="P73" s="334"/>
      <c r="Q73" s="334"/>
      <c r="R73" s="334"/>
      <c r="S73" s="334"/>
      <c r="T73" s="334"/>
      <c r="U73" s="334"/>
      <c r="V73" s="334"/>
      <c r="W73" s="334"/>
      <c r="X73" s="334"/>
      <c r="Y73" s="334"/>
    </row>
    <row r="74" spans="2:25" x14ac:dyDescent="0.2">
      <c r="B74" s="334"/>
      <c r="C74" s="334"/>
      <c r="D74" s="334"/>
      <c r="E74" s="334"/>
      <c r="F74" s="334"/>
      <c r="G74" s="334"/>
      <c r="H74" s="334"/>
      <c r="I74" s="334"/>
      <c r="J74" s="334"/>
      <c r="K74" s="334"/>
      <c r="L74" s="334"/>
      <c r="M74" s="334"/>
      <c r="N74" s="334"/>
      <c r="O74" s="334"/>
      <c r="P74" s="334"/>
      <c r="Q74" s="334"/>
      <c r="R74" s="334"/>
      <c r="S74" s="334"/>
      <c r="T74" s="334"/>
      <c r="U74" s="334"/>
      <c r="V74" s="334"/>
      <c r="W74" s="334"/>
      <c r="X74" s="334"/>
      <c r="Y74" s="334"/>
    </row>
    <row r="75" spans="2:25" x14ac:dyDescent="0.2">
      <c r="B75" s="334"/>
      <c r="C75" s="334"/>
      <c r="D75" s="334"/>
      <c r="E75" s="334"/>
      <c r="F75" s="334"/>
      <c r="G75" s="334"/>
      <c r="H75" s="334"/>
      <c r="I75" s="334"/>
      <c r="J75" s="334"/>
      <c r="K75" s="334"/>
      <c r="L75" s="334"/>
      <c r="M75" s="334"/>
      <c r="N75" s="334"/>
      <c r="O75" s="334"/>
      <c r="P75" s="334"/>
      <c r="Q75" s="334"/>
      <c r="R75" s="334"/>
      <c r="S75" s="334"/>
      <c r="T75" s="334"/>
      <c r="U75" s="334"/>
      <c r="V75" s="334"/>
      <c r="W75" s="334"/>
      <c r="X75" s="334"/>
      <c r="Y75" s="334"/>
    </row>
    <row r="76" spans="2:25" x14ac:dyDescent="0.2">
      <c r="B76" s="334"/>
      <c r="C76" s="334"/>
      <c r="D76" s="334"/>
      <c r="E76" s="334"/>
      <c r="F76" s="334"/>
      <c r="G76" s="334"/>
      <c r="H76" s="334"/>
      <c r="I76" s="334"/>
      <c r="J76" s="334"/>
      <c r="K76" s="334"/>
      <c r="L76" s="334"/>
      <c r="M76" s="334"/>
      <c r="N76" s="334"/>
      <c r="O76" s="334"/>
      <c r="P76" s="334"/>
      <c r="Q76" s="334"/>
      <c r="R76" s="334"/>
      <c r="S76" s="334"/>
      <c r="T76" s="334"/>
      <c r="U76" s="334"/>
      <c r="V76" s="334"/>
      <c r="W76" s="334"/>
      <c r="X76" s="334"/>
      <c r="Y76" s="334"/>
    </row>
    <row r="77" spans="2:25" x14ac:dyDescent="0.2">
      <c r="B77" s="334"/>
      <c r="C77" s="334"/>
      <c r="D77" s="334"/>
      <c r="E77" s="334"/>
      <c r="F77" s="334"/>
      <c r="G77" s="334"/>
      <c r="H77" s="334"/>
      <c r="I77" s="334"/>
      <c r="J77" s="334"/>
      <c r="K77" s="334"/>
      <c r="L77" s="334"/>
      <c r="M77" s="334"/>
      <c r="N77" s="334"/>
      <c r="O77" s="334"/>
      <c r="P77" s="334"/>
      <c r="Q77" s="334"/>
      <c r="R77" s="334"/>
      <c r="S77" s="334"/>
      <c r="T77" s="334"/>
      <c r="U77" s="334"/>
      <c r="V77" s="334"/>
      <c r="W77" s="334"/>
      <c r="X77" s="334"/>
      <c r="Y77" s="334"/>
    </row>
    <row r="78" spans="2:25" x14ac:dyDescent="0.2">
      <c r="B78" s="334"/>
      <c r="C78" s="334"/>
      <c r="D78" s="334"/>
      <c r="E78" s="334"/>
      <c r="F78" s="334"/>
      <c r="G78" s="334"/>
      <c r="H78" s="334"/>
      <c r="I78" s="334"/>
      <c r="J78" s="334"/>
      <c r="K78" s="334"/>
      <c r="L78" s="334"/>
      <c r="M78" s="334"/>
      <c r="N78" s="334"/>
      <c r="O78" s="334"/>
      <c r="P78" s="334"/>
      <c r="Q78" s="334"/>
      <c r="R78" s="334"/>
      <c r="S78" s="334"/>
      <c r="T78" s="334"/>
      <c r="U78" s="334"/>
      <c r="V78" s="334"/>
      <c r="W78" s="334"/>
      <c r="X78" s="334"/>
      <c r="Y78" s="334"/>
    </row>
    <row r="79" spans="2:25" x14ac:dyDescent="0.2">
      <c r="B79" s="334"/>
      <c r="C79" s="334"/>
      <c r="D79" s="334"/>
      <c r="E79" s="334"/>
      <c r="F79" s="334"/>
      <c r="G79" s="334"/>
      <c r="H79" s="334"/>
      <c r="I79" s="334"/>
      <c r="J79" s="334"/>
      <c r="K79" s="334"/>
      <c r="L79" s="334"/>
      <c r="M79" s="334"/>
      <c r="N79" s="334"/>
      <c r="O79" s="334"/>
      <c r="P79" s="334"/>
      <c r="Q79" s="334"/>
      <c r="R79" s="334"/>
      <c r="S79" s="334"/>
      <c r="T79" s="334"/>
      <c r="U79" s="334"/>
      <c r="V79" s="334"/>
      <c r="W79" s="334"/>
      <c r="X79" s="334"/>
      <c r="Y79" s="334"/>
    </row>
    <row r="80" spans="2:25" x14ac:dyDescent="0.2">
      <c r="B80" s="334"/>
      <c r="C80" s="334"/>
      <c r="D80" s="334"/>
      <c r="E80" s="334"/>
      <c r="F80" s="334"/>
      <c r="G80" s="334"/>
      <c r="H80" s="334"/>
      <c r="I80" s="334"/>
      <c r="J80" s="334"/>
      <c r="K80" s="334"/>
      <c r="L80" s="334"/>
      <c r="M80" s="334"/>
      <c r="N80" s="334"/>
      <c r="O80" s="334"/>
      <c r="P80" s="334"/>
      <c r="Q80" s="334"/>
      <c r="R80" s="334"/>
      <c r="S80" s="334"/>
      <c r="T80" s="334"/>
      <c r="U80" s="334"/>
      <c r="V80" s="334"/>
      <c r="W80" s="334"/>
      <c r="X80" s="334"/>
      <c r="Y80" s="334"/>
    </row>
    <row r="81" spans="2:25" x14ac:dyDescent="0.2">
      <c r="B81" s="334"/>
      <c r="C81" s="334"/>
      <c r="D81" s="334"/>
      <c r="E81" s="334"/>
      <c r="F81" s="334"/>
      <c r="G81" s="334"/>
      <c r="H81" s="334"/>
      <c r="I81" s="334"/>
      <c r="J81" s="334"/>
      <c r="K81" s="334"/>
      <c r="L81" s="334"/>
      <c r="M81" s="334"/>
      <c r="N81" s="334"/>
      <c r="O81" s="334"/>
      <c r="P81" s="334"/>
      <c r="Q81" s="334"/>
      <c r="R81" s="334"/>
      <c r="S81" s="334"/>
      <c r="T81" s="334"/>
      <c r="U81" s="334"/>
      <c r="V81" s="334"/>
      <c r="W81" s="334"/>
      <c r="X81" s="334"/>
      <c r="Y81" s="334"/>
    </row>
    <row r="82" spans="2:25" x14ac:dyDescent="0.2">
      <c r="B82" s="334"/>
      <c r="C82" s="334"/>
      <c r="D82" s="334"/>
      <c r="E82" s="334"/>
      <c r="F82" s="334"/>
      <c r="G82" s="334"/>
      <c r="H82" s="334"/>
      <c r="I82" s="334"/>
      <c r="J82" s="334"/>
      <c r="K82" s="334"/>
      <c r="L82" s="334"/>
      <c r="M82" s="334"/>
      <c r="N82" s="334"/>
      <c r="O82" s="334"/>
      <c r="P82" s="334"/>
      <c r="Q82" s="334"/>
      <c r="R82" s="334"/>
      <c r="S82" s="334"/>
      <c r="T82" s="334"/>
      <c r="U82" s="334"/>
      <c r="V82" s="334"/>
      <c r="W82" s="334"/>
      <c r="X82" s="334"/>
      <c r="Y82" s="334"/>
    </row>
    <row r="83" spans="2:25" x14ac:dyDescent="0.2">
      <c r="B83" s="334"/>
      <c r="C83" s="334"/>
      <c r="D83" s="334"/>
      <c r="E83" s="334"/>
      <c r="F83" s="334"/>
      <c r="G83" s="334"/>
      <c r="H83" s="334"/>
      <c r="I83" s="334"/>
      <c r="J83" s="334"/>
      <c r="K83" s="334"/>
      <c r="L83" s="334"/>
      <c r="M83" s="334"/>
      <c r="N83" s="334"/>
      <c r="O83" s="334"/>
      <c r="P83" s="334"/>
      <c r="Q83" s="334"/>
      <c r="R83" s="334"/>
      <c r="S83" s="334"/>
      <c r="T83" s="334"/>
      <c r="U83" s="334"/>
      <c r="V83" s="334"/>
      <c r="W83" s="334"/>
      <c r="X83" s="334"/>
      <c r="Y83" s="334"/>
    </row>
    <row r="84" spans="2:25" x14ac:dyDescent="0.2">
      <c r="B84" s="334"/>
      <c r="C84" s="334"/>
      <c r="D84" s="334"/>
      <c r="E84" s="334"/>
      <c r="F84" s="334"/>
      <c r="G84" s="334"/>
      <c r="H84" s="334"/>
      <c r="I84" s="334"/>
      <c r="J84" s="334"/>
      <c r="K84" s="334"/>
      <c r="L84" s="334"/>
      <c r="M84" s="334"/>
      <c r="N84" s="334"/>
      <c r="O84" s="334"/>
      <c r="P84" s="334"/>
      <c r="Q84" s="334"/>
      <c r="R84" s="334"/>
      <c r="S84" s="334"/>
      <c r="T84" s="334"/>
      <c r="U84" s="334"/>
      <c r="V84" s="334"/>
      <c r="W84" s="334"/>
      <c r="X84" s="334"/>
      <c r="Y84" s="334"/>
    </row>
    <row r="85" spans="2:25" x14ac:dyDescent="0.2">
      <c r="B85" s="334"/>
      <c r="C85" s="334"/>
      <c r="D85" s="334"/>
      <c r="E85" s="334"/>
      <c r="F85" s="334"/>
      <c r="G85" s="334"/>
      <c r="H85" s="334"/>
      <c r="I85" s="334"/>
      <c r="J85" s="334"/>
      <c r="K85" s="334"/>
      <c r="L85" s="334"/>
      <c r="M85" s="334"/>
      <c r="N85" s="334"/>
      <c r="O85" s="334"/>
      <c r="P85" s="334"/>
      <c r="Q85" s="334"/>
      <c r="R85" s="334"/>
      <c r="S85" s="334"/>
      <c r="T85" s="334"/>
      <c r="U85" s="334"/>
      <c r="V85" s="334"/>
      <c r="W85" s="334"/>
      <c r="X85" s="334"/>
      <c r="Y85" s="334"/>
    </row>
    <row r="86" spans="2:25" x14ac:dyDescent="0.2">
      <c r="B86" s="334"/>
      <c r="C86" s="334"/>
      <c r="D86" s="334"/>
      <c r="E86" s="334"/>
      <c r="F86" s="334"/>
      <c r="G86" s="334"/>
      <c r="H86" s="334"/>
      <c r="I86" s="334"/>
      <c r="J86" s="334"/>
      <c r="K86" s="334"/>
      <c r="L86" s="334"/>
      <c r="M86" s="334"/>
      <c r="N86" s="334"/>
      <c r="O86" s="334"/>
      <c r="P86" s="334"/>
      <c r="Q86" s="334"/>
      <c r="R86" s="334"/>
      <c r="S86" s="334"/>
      <c r="T86" s="334"/>
      <c r="U86" s="334"/>
      <c r="V86" s="334"/>
      <c r="W86" s="334"/>
      <c r="X86" s="334"/>
      <c r="Y86" s="334"/>
    </row>
    <row r="87" spans="2:25" x14ac:dyDescent="0.2">
      <c r="B87" s="334"/>
      <c r="C87" s="334"/>
      <c r="D87" s="334"/>
      <c r="E87" s="334"/>
      <c r="F87" s="334"/>
      <c r="G87" s="334"/>
      <c r="H87" s="334"/>
      <c r="I87" s="334"/>
      <c r="J87" s="334"/>
      <c r="K87" s="334"/>
      <c r="L87" s="334"/>
      <c r="M87" s="334"/>
      <c r="N87" s="334"/>
      <c r="O87" s="334"/>
      <c r="P87" s="334"/>
      <c r="Q87" s="334"/>
      <c r="R87" s="334"/>
      <c r="S87" s="334"/>
      <c r="T87" s="334"/>
      <c r="U87" s="334"/>
      <c r="V87" s="334"/>
      <c r="W87" s="334"/>
      <c r="X87" s="334"/>
      <c r="Y87" s="334"/>
    </row>
    <row r="88" spans="2:25" x14ac:dyDescent="0.2">
      <c r="B88" s="334"/>
      <c r="C88" s="334"/>
      <c r="D88" s="334"/>
      <c r="E88" s="334"/>
      <c r="F88" s="334"/>
      <c r="G88" s="334"/>
      <c r="H88" s="334"/>
      <c r="I88" s="334"/>
      <c r="J88" s="334"/>
      <c r="K88" s="334"/>
      <c r="L88" s="334"/>
      <c r="M88" s="334"/>
      <c r="N88" s="334"/>
      <c r="O88" s="334"/>
      <c r="P88" s="334"/>
      <c r="Q88" s="334"/>
      <c r="R88" s="334"/>
      <c r="S88" s="334"/>
      <c r="T88" s="334"/>
      <c r="U88" s="334"/>
      <c r="V88" s="334"/>
      <c r="W88" s="334"/>
      <c r="X88" s="334"/>
      <c r="Y88" s="334"/>
    </row>
    <row r="89" spans="2:25" x14ac:dyDescent="0.2">
      <c r="B89" s="334"/>
      <c r="C89" s="334"/>
      <c r="D89" s="334"/>
      <c r="E89" s="334"/>
      <c r="F89" s="334"/>
      <c r="G89" s="334"/>
      <c r="H89" s="334"/>
      <c r="I89" s="334"/>
      <c r="J89" s="334"/>
      <c r="K89" s="334"/>
      <c r="L89" s="334"/>
      <c r="M89" s="334"/>
      <c r="N89" s="334"/>
      <c r="O89" s="334"/>
      <c r="P89" s="334"/>
      <c r="Q89" s="334"/>
      <c r="R89" s="334"/>
      <c r="S89" s="334"/>
      <c r="T89" s="334"/>
      <c r="U89" s="334"/>
      <c r="V89" s="334"/>
      <c r="W89" s="334"/>
      <c r="X89" s="334"/>
      <c r="Y89" s="334"/>
    </row>
    <row r="90" spans="2:25" x14ac:dyDescent="0.2">
      <c r="B90" s="334"/>
      <c r="C90" s="334"/>
      <c r="D90" s="334"/>
      <c r="E90" s="334"/>
      <c r="F90" s="334"/>
      <c r="G90" s="334"/>
      <c r="H90" s="334"/>
      <c r="I90" s="334"/>
      <c r="J90" s="334"/>
      <c r="K90" s="334"/>
      <c r="L90" s="334"/>
      <c r="M90" s="334"/>
      <c r="N90" s="334"/>
      <c r="O90" s="334"/>
      <c r="P90" s="334"/>
      <c r="Q90" s="334"/>
      <c r="R90" s="334"/>
      <c r="S90" s="334"/>
      <c r="T90" s="334"/>
      <c r="U90" s="334"/>
      <c r="V90" s="334"/>
      <c r="W90" s="334"/>
      <c r="X90" s="334"/>
      <c r="Y90" s="334"/>
    </row>
    <row r="91" spans="2:25" x14ac:dyDescent="0.2">
      <c r="B91" s="334"/>
      <c r="C91" s="334"/>
      <c r="D91" s="334"/>
      <c r="E91" s="334"/>
      <c r="F91" s="334"/>
      <c r="G91" s="334"/>
      <c r="H91" s="334"/>
      <c r="I91" s="334"/>
      <c r="J91" s="334"/>
      <c r="K91" s="334"/>
      <c r="L91" s="334"/>
      <c r="M91" s="334"/>
      <c r="N91" s="334"/>
      <c r="O91" s="334"/>
      <c r="P91" s="334"/>
      <c r="Q91" s="334"/>
      <c r="R91" s="334"/>
      <c r="S91" s="334"/>
      <c r="T91" s="334"/>
      <c r="U91" s="334"/>
      <c r="V91" s="334"/>
      <c r="W91" s="334"/>
      <c r="X91" s="334"/>
      <c r="Y91" s="334"/>
    </row>
    <row r="92" spans="2:25" x14ac:dyDescent="0.2">
      <c r="B92" s="334"/>
      <c r="C92" s="334"/>
      <c r="D92" s="334"/>
      <c r="E92" s="334"/>
      <c r="F92" s="334"/>
      <c r="G92" s="334"/>
      <c r="H92" s="334"/>
      <c r="I92" s="334"/>
      <c r="J92" s="334"/>
      <c r="K92" s="334"/>
      <c r="L92" s="334"/>
      <c r="M92" s="334"/>
      <c r="N92" s="334"/>
      <c r="O92" s="334"/>
      <c r="P92" s="334"/>
      <c r="Q92" s="334"/>
      <c r="R92" s="334"/>
      <c r="S92" s="334"/>
      <c r="T92" s="334"/>
      <c r="U92" s="334"/>
      <c r="V92" s="334"/>
      <c r="W92" s="334"/>
      <c r="X92" s="334"/>
      <c r="Y92" s="334"/>
    </row>
    <row r="93" spans="2:25" x14ac:dyDescent="0.2">
      <c r="B93" s="334"/>
      <c r="C93" s="334"/>
      <c r="D93" s="334"/>
      <c r="E93" s="334"/>
      <c r="F93" s="334"/>
      <c r="G93" s="334"/>
      <c r="H93" s="334"/>
      <c r="I93" s="334"/>
      <c r="J93" s="334"/>
      <c r="K93" s="334"/>
      <c r="L93" s="334"/>
      <c r="M93" s="334"/>
      <c r="N93" s="334"/>
      <c r="O93" s="334"/>
      <c r="P93" s="334"/>
      <c r="Q93" s="334"/>
      <c r="R93" s="334"/>
      <c r="S93" s="334"/>
      <c r="T93" s="334"/>
      <c r="U93" s="334"/>
      <c r="V93" s="334"/>
      <c r="W93" s="334"/>
      <c r="X93" s="334"/>
      <c r="Y93" s="334"/>
    </row>
    <row r="94" spans="2:25" x14ac:dyDescent="0.2">
      <c r="B94" s="334"/>
      <c r="C94" s="334"/>
      <c r="D94" s="334"/>
      <c r="E94" s="334"/>
      <c r="F94" s="334"/>
      <c r="G94" s="334"/>
      <c r="H94" s="334"/>
      <c r="I94" s="334"/>
      <c r="J94" s="334"/>
      <c r="K94" s="334"/>
      <c r="L94" s="334"/>
      <c r="M94" s="334"/>
      <c r="N94" s="334"/>
      <c r="O94" s="334"/>
      <c r="P94" s="334"/>
      <c r="Q94" s="334"/>
      <c r="R94" s="334"/>
      <c r="S94" s="334"/>
      <c r="T94" s="334"/>
      <c r="U94" s="334"/>
      <c r="V94" s="334"/>
      <c r="W94" s="334"/>
      <c r="X94" s="334"/>
      <c r="Y94" s="334"/>
    </row>
    <row r="95" spans="2:25" x14ac:dyDescent="0.2">
      <c r="B95" s="334"/>
      <c r="C95" s="334"/>
      <c r="D95" s="334"/>
      <c r="E95" s="334"/>
      <c r="F95" s="334"/>
      <c r="G95" s="334"/>
      <c r="H95" s="334"/>
      <c r="I95" s="334"/>
      <c r="J95" s="334"/>
      <c r="K95" s="334"/>
      <c r="L95" s="334"/>
      <c r="M95" s="334"/>
      <c r="N95" s="334"/>
      <c r="O95" s="334"/>
      <c r="P95" s="334"/>
      <c r="Q95" s="334"/>
      <c r="R95" s="334"/>
      <c r="S95" s="334"/>
      <c r="T95" s="334"/>
      <c r="U95" s="334"/>
      <c r="V95" s="334"/>
      <c r="W95" s="334"/>
      <c r="X95" s="334"/>
      <c r="Y95" s="334"/>
    </row>
    <row r="96" spans="2:25" x14ac:dyDescent="0.2">
      <c r="B96" s="334"/>
      <c r="C96" s="334"/>
      <c r="D96" s="334"/>
      <c r="E96" s="334"/>
      <c r="F96" s="334"/>
      <c r="G96" s="334"/>
      <c r="H96" s="334"/>
      <c r="I96" s="334"/>
      <c r="J96" s="334"/>
      <c r="K96" s="334"/>
      <c r="L96" s="334"/>
      <c r="M96" s="334"/>
      <c r="N96" s="334"/>
      <c r="O96" s="334"/>
      <c r="P96" s="334"/>
      <c r="Q96" s="334"/>
      <c r="R96" s="334"/>
      <c r="S96" s="334"/>
      <c r="T96" s="334"/>
      <c r="U96" s="334"/>
      <c r="V96" s="334"/>
      <c r="W96" s="334"/>
      <c r="X96" s="334"/>
      <c r="Y96" s="334"/>
    </row>
    <row r="97" spans="2:25" x14ac:dyDescent="0.2">
      <c r="B97" s="334"/>
      <c r="C97" s="334"/>
      <c r="D97" s="334"/>
      <c r="E97" s="334"/>
      <c r="F97" s="334"/>
      <c r="G97" s="334"/>
      <c r="H97" s="334"/>
      <c r="I97" s="334"/>
      <c r="J97" s="334"/>
      <c r="K97" s="334"/>
      <c r="L97" s="334"/>
      <c r="M97" s="334"/>
      <c r="N97" s="334"/>
      <c r="O97" s="334"/>
      <c r="P97" s="334"/>
      <c r="Q97" s="334"/>
      <c r="R97" s="334"/>
      <c r="S97" s="334"/>
      <c r="T97" s="334"/>
      <c r="U97" s="334"/>
      <c r="V97" s="334"/>
      <c r="W97" s="334"/>
      <c r="X97" s="334"/>
      <c r="Y97" s="334"/>
    </row>
    <row r="98" spans="2:25" x14ac:dyDescent="0.2">
      <c r="B98" s="334"/>
      <c r="C98" s="334"/>
      <c r="D98" s="334"/>
      <c r="E98" s="334"/>
      <c r="F98" s="334"/>
      <c r="G98" s="334"/>
      <c r="H98" s="334"/>
      <c r="I98" s="334"/>
      <c r="J98" s="334"/>
      <c r="K98" s="334"/>
      <c r="L98" s="334"/>
      <c r="M98" s="334"/>
      <c r="N98" s="334"/>
      <c r="O98" s="334"/>
      <c r="P98" s="334"/>
      <c r="Q98" s="334"/>
      <c r="R98" s="334"/>
      <c r="S98" s="334"/>
      <c r="T98" s="334"/>
      <c r="U98" s="334"/>
      <c r="V98" s="334"/>
      <c r="W98" s="334"/>
      <c r="X98" s="334"/>
      <c r="Y98" s="334"/>
    </row>
    <row r="99" spans="2:25" x14ac:dyDescent="0.2">
      <c r="B99" s="334"/>
      <c r="C99" s="334"/>
      <c r="D99" s="334"/>
      <c r="E99" s="334"/>
      <c r="F99" s="334"/>
      <c r="G99" s="334"/>
      <c r="H99" s="334"/>
      <c r="I99" s="334"/>
      <c r="J99" s="334"/>
      <c r="K99" s="334"/>
      <c r="L99" s="334"/>
      <c r="M99" s="334"/>
      <c r="N99" s="334"/>
      <c r="O99" s="334"/>
      <c r="P99" s="334"/>
      <c r="Q99" s="334"/>
      <c r="R99" s="334"/>
      <c r="S99" s="334"/>
      <c r="T99" s="334"/>
      <c r="U99" s="334"/>
      <c r="V99" s="334"/>
      <c r="W99" s="334"/>
      <c r="X99" s="334"/>
      <c r="Y99" s="334"/>
    </row>
    <row r="100" spans="2:25" x14ac:dyDescent="0.2">
      <c r="B100" s="334"/>
      <c r="C100" s="334"/>
      <c r="D100" s="334"/>
      <c r="E100" s="334"/>
      <c r="F100" s="334"/>
      <c r="G100" s="334"/>
      <c r="H100" s="334"/>
      <c r="I100" s="334"/>
      <c r="J100" s="334"/>
      <c r="K100" s="334"/>
      <c r="L100" s="334"/>
      <c r="M100" s="334"/>
      <c r="N100" s="334"/>
      <c r="O100" s="334"/>
      <c r="P100" s="334"/>
      <c r="Q100" s="334"/>
      <c r="R100" s="334"/>
      <c r="S100" s="334"/>
      <c r="T100" s="334"/>
      <c r="U100" s="334"/>
      <c r="V100" s="334"/>
      <c r="W100" s="334"/>
      <c r="X100" s="334"/>
      <c r="Y100" s="334"/>
    </row>
    <row r="101" spans="2:25" x14ac:dyDescent="0.2">
      <c r="B101" s="334"/>
      <c r="C101" s="334"/>
      <c r="D101" s="334"/>
      <c r="E101" s="334"/>
      <c r="F101" s="334"/>
      <c r="G101" s="334"/>
      <c r="H101" s="334"/>
      <c r="I101" s="334"/>
      <c r="J101" s="334"/>
      <c r="K101" s="334"/>
      <c r="L101" s="334"/>
      <c r="M101" s="334"/>
      <c r="N101" s="334"/>
      <c r="O101" s="334"/>
      <c r="P101" s="334"/>
      <c r="Q101" s="334"/>
      <c r="R101" s="334"/>
      <c r="S101" s="334"/>
      <c r="T101" s="334"/>
      <c r="U101" s="334"/>
      <c r="V101" s="334"/>
      <c r="W101" s="334"/>
      <c r="X101" s="334"/>
      <c r="Y101" s="334"/>
    </row>
    <row r="102" spans="2:25" x14ac:dyDescent="0.2">
      <c r="B102" s="334"/>
      <c r="C102" s="334"/>
      <c r="D102" s="334"/>
      <c r="E102" s="334"/>
      <c r="F102" s="334"/>
      <c r="G102" s="334"/>
      <c r="H102" s="334"/>
      <c r="I102" s="334"/>
      <c r="J102" s="334"/>
      <c r="K102" s="334"/>
      <c r="L102" s="334"/>
      <c r="M102" s="334"/>
      <c r="N102" s="334"/>
      <c r="O102" s="334"/>
      <c r="P102" s="334"/>
      <c r="Q102" s="334"/>
      <c r="R102" s="334"/>
      <c r="S102" s="334"/>
      <c r="T102" s="334"/>
      <c r="U102" s="334"/>
      <c r="V102" s="334"/>
      <c r="W102" s="334"/>
      <c r="X102" s="334"/>
      <c r="Y102" s="334"/>
    </row>
    <row r="103" spans="2:25" x14ac:dyDescent="0.2">
      <c r="B103" s="334"/>
      <c r="C103" s="334"/>
      <c r="D103" s="334"/>
      <c r="E103" s="334"/>
      <c r="F103" s="334"/>
      <c r="G103" s="334"/>
      <c r="H103" s="334"/>
      <c r="I103" s="334"/>
      <c r="J103" s="334"/>
      <c r="K103" s="334"/>
      <c r="L103" s="334"/>
      <c r="M103" s="334"/>
      <c r="N103" s="334"/>
      <c r="O103" s="334"/>
      <c r="P103" s="334"/>
      <c r="Q103" s="334"/>
      <c r="R103" s="334"/>
      <c r="S103" s="334"/>
      <c r="T103" s="334"/>
      <c r="U103" s="334"/>
      <c r="V103" s="334"/>
      <c r="W103" s="334"/>
      <c r="X103" s="334"/>
      <c r="Y103" s="334"/>
    </row>
    <row r="104" spans="2:25" x14ac:dyDescent="0.2">
      <c r="B104" s="334"/>
      <c r="C104" s="334"/>
      <c r="D104" s="334"/>
      <c r="E104" s="334"/>
      <c r="F104" s="334"/>
      <c r="G104" s="334"/>
      <c r="H104" s="334"/>
      <c r="I104" s="334"/>
      <c r="J104" s="334"/>
      <c r="K104" s="334"/>
      <c r="L104" s="334"/>
      <c r="M104" s="334"/>
      <c r="N104" s="334"/>
      <c r="O104" s="334"/>
      <c r="P104" s="334"/>
      <c r="Q104" s="334"/>
      <c r="R104" s="334"/>
      <c r="S104" s="334"/>
      <c r="T104" s="334"/>
      <c r="U104" s="334"/>
      <c r="V104" s="334"/>
      <c r="W104" s="334"/>
      <c r="X104" s="334"/>
      <c r="Y104" s="334"/>
    </row>
    <row r="105" spans="2:25" x14ac:dyDescent="0.2">
      <c r="B105" s="334"/>
      <c r="C105" s="334"/>
      <c r="D105" s="334"/>
      <c r="E105" s="334"/>
      <c r="F105" s="334"/>
      <c r="G105" s="334"/>
      <c r="H105" s="334"/>
      <c r="I105" s="334"/>
      <c r="J105" s="334"/>
      <c r="K105" s="334"/>
      <c r="L105" s="334"/>
      <c r="M105" s="334"/>
      <c r="N105" s="334"/>
      <c r="O105" s="334"/>
      <c r="P105" s="334"/>
      <c r="Q105" s="334"/>
      <c r="R105" s="334"/>
      <c r="S105" s="334"/>
      <c r="T105" s="334"/>
      <c r="U105" s="334"/>
      <c r="V105" s="334"/>
      <c r="W105" s="334"/>
      <c r="X105" s="334"/>
      <c r="Y105" s="334"/>
    </row>
    <row r="106" spans="2:25" x14ac:dyDescent="0.2">
      <c r="B106" s="334"/>
      <c r="C106" s="334"/>
      <c r="D106" s="334"/>
      <c r="E106" s="334"/>
      <c r="F106" s="334"/>
      <c r="G106" s="334"/>
      <c r="H106" s="334"/>
      <c r="I106" s="334"/>
      <c r="J106" s="334"/>
      <c r="K106" s="334"/>
      <c r="L106" s="334"/>
      <c r="M106" s="334"/>
      <c r="N106" s="334"/>
      <c r="O106" s="334"/>
      <c r="P106" s="334"/>
      <c r="Q106" s="334"/>
      <c r="R106" s="334"/>
      <c r="S106" s="334"/>
      <c r="T106" s="334"/>
      <c r="U106" s="334"/>
      <c r="V106" s="334"/>
      <c r="W106" s="334"/>
      <c r="X106" s="334"/>
      <c r="Y106" s="334"/>
    </row>
    <row r="107" spans="2:25" x14ac:dyDescent="0.2">
      <c r="B107" s="334"/>
      <c r="C107" s="334"/>
      <c r="D107" s="334"/>
      <c r="E107" s="334"/>
      <c r="F107" s="334"/>
      <c r="G107" s="334"/>
      <c r="H107" s="334"/>
      <c r="I107" s="334"/>
      <c r="J107" s="334"/>
      <c r="K107" s="334"/>
      <c r="L107" s="334"/>
      <c r="M107" s="334"/>
      <c r="N107" s="334"/>
      <c r="O107" s="334"/>
      <c r="P107" s="334"/>
      <c r="Q107" s="334"/>
      <c r="R107" s="334"/>
      <c r="S107" s="334"/>
      <c r="T107" s="334"/>
      <c r="U107" s="334"/>
      <c r="V107" s="334"/>
      <c r="W107" s="334"/>
      <c r="X107" s="334"/>
      <c r="Y107" s="334"/>
    </row>
    <row r="108" spans="2:25" x14ac:dyDescent="0.2">
      <c r="B108" s="334"/>
      <c r="C108" s="334"/>
      <c r="D108" s="334"/>
      <c r="E108" s="334"/>
      <c r="F108" s="334"/>
      <c r="G108" s="334"/>
      <c r="H108" s="334"/>
      <c r="I108" s="334"/>
      <c r="J108" s="334"/>
      <c r="K108" s="334"/>
      <c r="L108" s="334"/>
      <c r="M108" s="334"/>
      <c r="N108" s="334"/>
      <c r="O108" s="334"/>
      <c r="P108" s="334"/>
      <c r="Q108" s="334"/>
      <c r="R108" s="334"/>
      <c r="S108" s="334"/>
      <c r="T108" s="334"/>
      <c r="U108" s="334"/>
      <c r="V108" s="334"/>
      <c r="W108" s="334"/>
      <c r="X108" s="334"/>
      <c r="Y108" s="334"/>
    </row>
    <row r="109" spans="2:25" x14ac:dyDescent="0.2">
      <c r="B109" s="334"/>
      <c r="C109" s="334"/>
      <c r="D109" s="334"/>
      <c r="E109" s="334"/>
      <c r="F109" s="334"/>
      <c r="G109" s="334"/>
      <c r="H109" s="334"/>
      <c r="I109" s="334"/>
      <c r="J109" s="334"/>
      <c r="K109" s="334"/>
      <c r="L109" s="334"/>
      <c r="M109" s="334"/>
      <c r="N109" s="334"/>
      <c r="O109" s="334"/>
      <c r="P109" s="334"/>
      <c r="Q109" s="334"/>
      <c r="R109" s="334"/>
      <c r="S109" s="334"/>
      <c r="T109" s="334"/>
      <c r="U109" s="334"/>
      <c r="V109" s="334"/>
      <c r="W109" s="334"/>
      <c r="X109" s="334"/>
      <c r="Y109" s="334"/>
    </row>
    <row r="110" spans="2:25" x14ac:dyDescent="0.2">
      <c r="B110" s="334"/>
      <c r="C110" s="334"/>
      <c r="D110" s="334"/>
      <c r="E110" s="334"/>
      <c r="F110" s="334"/>
      <c r="G110" s="334"/>
      <c r="H110" s="334"/>
      <c r="I110" s="334"/>
      <c r="J110" s="334"/>
      <c r="K110" s="334"/>
      <c r="L110" s="334"/>
      <c r="M110" s="334"/>
      <c r="N110" s="334"/>
      <c r="O110" s="334"/>
      <c r="P110" s="334"/>
      <c r="Q110" s="334"/>
      <c r="R110" s="334"/>
      <c r="S110" s="334"/>
      <c r="T110" s="334"/>
      <c r="U110" s="334"/>
      <c r="V110" s="334"/>
      <c r="W110" s="334"/>
      <c r="X110" s="334"/>
      <c r="Y110" s="334"/>
    </row>
    <row r="111" spans="2:25" x14ac:dyDescent="0.2">
      <c r="B111" s="334"/>
      <c r="C111" s="334"/>
      <c r="D111" s="334"/>
      <c r="E111" s="334"/>
      <c r="F111" s="334"/>
      <c r="G111" s="334"/>
      <c r="H111" s="334"/>
      <c r="I111" s="334"/>
      <c r="J111" s="334"/>
      <c r="K111" s="334"/>
      <c r="L111" s="334"/>
      <c r="M111" s="334"/>
      <c r="N111" s="334"/>
      <c r="O111" s="334"/>
      <c r="P111" s="334"/>
      <c r="Q111" s="334"/>
      <c r="R111" s="334"/>
      <c r="S111" s="334"/>
      <c r="T111" s="334"/>
      <c r="U111" s="334"/>
      <c r="V111" s="334"/>
      <c r="W111" s="334"/>
      <c r="X111" s="334"/>
      <c r="Y111" s="334"/>
    </row>
    <row r="112" spans="2:25" x14ac:dyDescent="0.2">
      <c r="B112" s="334"/>
      <c r="C112" s="334"/>
      <c r="D112" s="334"/>
      <c r="E112" s="334"/>
      <c r="F112" s="334"/>
      <c r="G112" s="334"/>
      <c r="H112" s="334"/>
      <c r="I112" s="334"/>
      <c r="J112" s="334"/>
      <c r="K112" s="334"/>
      <c r="L112" s="334"/>
      <c r="M112" s="334"/>
      <c r="N112" s="334"/>
      <c r="O112" s="334"/>
      <c r="P112" s="334"/>
      <c r="Q112" s="334"/>
      <c r="R112" s="334"/>
      <c r="S112" s="334"/>
      <c r="T112" s="334"/>
      <c r="U112" s="334"/>
      <c r="V112" s="334"/>
      <c r="W112" s="334"/>
      <c r="X112" s="334"/>
      <c r="Y112" s="334"/>
    </row>
    <row r="113" spans="2:25" x14ac:dyDescent="0.2">
      <c r="B113" s="334"/>
      <c r="C113" s="334"/>
      <c r="D113" s="334"/>
      <c r="E113" s="334"/>
      <c r="F113" s="334"/>
      <c r="G113" s="334"/>
      <c r="H113" s="334"/>
      <c r="I113" s="334"/>
      <c r="J113" s="334"/>
      <c r="K113" s="334"/>
      <c r="L113" s="334"/>
      <c r="M113" s="334"/>
      <c r="N113" s="334"/>
      <c r="O113" s="334"/>
      <c r="P113" s="334"/>
      <c r="Q113" s="334"/>
      <c r="R113" s="334"/>
      <c r="S113" s="334"/>
      <c r="T113" s="334"/>
      <c r="U113" s="334"/>
      <c r="V113" s="334"/>
      <c r="W113" s="334"/>
      <c r="X113" s="334"/>
      <c r="Y113" s="334"/>
    </row>
    <row r="114" spans="2:25" x14ac:dyDescent="0.2">
      <c r="B114" s="334"/>
      <c r="C114" s="334"/>
      <c r="D114" s="334"/>
      <c r="E114" s="334"/>
      <c r="F114" s="334"/>
      <c r="G114" s="334"/>
      <c r="H114" s="334"/>
      <c r="I114" s="334"/>
      <c r="J114" s="334"/>
      <c r="K114" s="334"/>
      <c r="L114" s="334"/>
      <c r="M114" s="334"/>
      <c r="N114" s="334"/>
      <c r="O114" s="334"/>
      <c r="P114" s="334"/>
      <c r="Q114" s="334"/>
      <c r="R114" s="334"/>
      <c r="S114" s="334"/>
      <c r="T114" s="334"/>
      <c r="U114" s="334"/>
      <c r="V114" s="334"/>
      <c r="W114" s="334"/>
      <c r="X114" s="334"/>
      <c r="Y114" s="334"/>
    </row>
    <row r="115" spans="2:25" x14ac:dyDescent="0.2">
      <c r="B115" s="334"/>
      <c r="C115" s="334"/>
      <c r="D115" s="334"/>
      <c r="E115" s="334"/>
      <c r="F115" s="334"/>
      <c r="G115" s="334"/>
      <c r="H115" s="334"/>
      <c r="I115" s="334"/>
      <c r="J115" s="334"/>
      <c r="K115" s="334"/>
      <c r="L115" s="334"/>
      <c r="M115" s="334"/>
      <c r="N115" s="334"/>
      <c r="O115" s="334"/>
      <c r="P115" s="334"/>
      <c r="Q115" s="334"/>
      <c r="R115" s="334"/>
      <c r="S115" s="334"/>
      <c r="T115" s="334"/>
      <c r="U115" s="334"/>
      <c r="V115" s="334"/>
      <c r="W115" s="334"/>
      <c r="X115" s="334"/>
      <c r="Y115" s="334"/>
    </row>
    <row r="116" spans="2:25" x14ac:dyDescent="0.2">
      <c r="B116" s="334"/>
      <c r="C116" s="334"/>
      <c r="D116" s="334"/>
      <c r="E116" s="334"/>
      <c r="F116" s="334"/>
      <c r="G116" s="334"/>
      <c r="H116" s="334"/>
      <c r="I116" s="334"/>
      <c r="J116" s="334"/>
      <c r="K116" s="334"/>
      <c r="L116" s="334"/>
      <c r="M116" s="334"/>
      <c r="N116" s="334"/>
      <c r="O116" s="334"/>
      <c r="P116" s="334"/>
      <c r="Q116" s="334"/>
      <c r="R116" s="334"/>
      <c r="S116" s="334"/>
      <c r="T116" s="334"/>
      <c r="U116" s="334"/>
      <c r="V116" s="334"/>
      <c r="W116" s="334"/>
      <c r="X116" s="334"/>
      <c r="Y116" s="334"/>
    </row>
    <row r="117" spans="2:25" x14ac:dyDescent="0.2">
      <c r="B117" s="334"/>
      <c r="C117" s="334"/>
      <c r="D117" s="334"/>
      <c r="E117" s="334"/>
      <c r="F117" s="334"/>
      <c r="G117" s="334"/>
      <c r="H117" s="334"/>
      <c r="I117" s="334"/>
      <c r="J117" s="334"/>
      <c r="K117" s="334"/>
      <c r="L117" s="334"/>
      <c r="M117" s="334"/>
      <c r="N117" s="334"/>
      <c r="O117" s="334"/>
      <c r="P117" s="334"/>
      <c r="Q117" s="334"/>
      <c r="R117" s="334"/>
      <c r="S117" s="334"/>
      <c r="T117" s="334"/>
      <c r="U117" s="334"/>
      <c r="V117" s="334"/>
      <c r="W117" s="334"/>
      <c r="X117" s="334"/>
      <c r="Y117" s="334"/>
    </row>
    <row r="118" spans="2:25" x14ac:dyDescent="0.2">
      <c r="B118" s="334"/>
      <c r="C118" s="334"/>
      <c r="D118" s="334"/>
      <c r="E118" s="334"/>
      <c r="F118" s="334"/>
      <c r="G118" s="334"/>
      <c r="H118" s="334"/>
      <c r="I118" s="334"/>
      <c r="J118" s="334"/>
      <c r="K118" s="334"/>
      <c r="L118" s="334"/>
      <c r="M118" s="334"/>
      <c r="N118" s="334"/>
      <c r="O118" s="334"/>
      <c r="P118" s="334"/>
      <c r="Q118" s="334"/>
      <c r="R118" s="334"/>
      <c r="S118" s="334"/>
      <c r="T118" s="334"/>
      <c r="U118" s="334"/>
      <c r="V118" s="334"/>
      <c r="W118" s="334"/>
      <c r="X118" s="334"/>
      <c r="Y118" s="334"/>
    </row>
    <row r="119" spans="2:25" x14ac:dyDescent="0.2">
      <c r="B119" s="334"/>
      <c r="C119" s="334"/>
      <c r="D119" s="334"/>
      <c r="E119" s="334"/>
      <c r="F119" s="334"/>
      <c r="G119" s="334"/>
      <c r="H119" s="334"/>
      <c r="I119" s="334"/>
      <c r="J119" s="334"/>
      <c r="K119" s="334"/>
      <c r="L119" s="334"/>
      <c r="M119" s="334"/>
      <c r="N119" s="334"/>
      <c r="O119" s="334"/>
      <c r="P119" s="334"/>
      <c r="Q119" s="334"/>
      <c r="R119" s="334"/>
      <c r="S119" s="334"/>
      <c r="T119" s="334"/>
      <c r="U119" s="334"/>
      <c r="V119" s="334"/>
      <c r="W119" s="334"/>
      <c r="X119" s="334"/>
      <c r="Y119" s="334"/>
    </row>
    <row r="120" spans="2:25" x14ac:dyDescent="0.2">
      <c r="B120" s="334"/>
      <c r="C120" s="334"/>
      <c r="D120" s="334"/>
      <c r="E120" s="334"/>
      <c r="F120" s="334"/>
      <c r="G120" s="334"/>
      <c r="H120" s="334"/>
      <c r="I120" s="334"/>
      <c r="J120" s="334"/>
      <c r="K120" s="334"/>
      <c r="L120" s="334"/>
      <c r="M120" s="334"/>
      <c r="N120" s="334"/>
      <c r="O120" s="334"/>
      <c r="P120" s="334"/>
      <c r="Q120" s="334"/>
      <c r="R120" s="334"/>
      <c r="S120" s="334"/>
      <c r="T120" s="334"/>
      <c r="U120" s="334"/>
      <c r="V120" s="334"/>
      <c r="W120" s="334"/>
      <c r="X120" s="334"/>
      <c r="Y120" s="334"/>
    </row>
    <row r="121" spans="2:25" x14ac:dyDescent="0.2">
      <c r="B121" s="334"/>
      <c r="C121" s="334"/>
      <c r="D121" s="334"/>
      <c r="E121" s="334"/>
      <c r="F121" s="334"/>
      <c r="G121" s="334"/>
      <c r="H121" s="334"/>
      <c r="I121" s="334"/>
      <c r="J121" s="334"/>
      <c r="K121" s="334"/>
      <c r="L121" s="334"/>
      <c r="M121" s="334"/>
      <c r="N121" s="334"/>
      <c r="O121" s="334"/>
      <c r="P121" s="334"/>
      <c r="Q121" s="334"/>
      <c r="R121" s="334"/>
      <c r="S121" s="334"/>
      <c r="T121" s="334"/>
      <c r="U121" s="334"/>
      <c r="V121" s="334"/>
      <c r="W121" s="334"/>
      <c r="X121" s="334"/>
      <c r="Y121" s="334"/>
    </row>
    <row r="122" spans="2:25" x14ac:dyDescent="0.2">
      <c r="B122" s="334"/>
      <c r="C122" s="334"/>
      <c r="D122" s="334"/>
      <c r="E122" s="334"/>
      <c r="F122" s="334"/>
      <c r="G122" s="334"/>
      <c r="H122" s="334"/>
      <c r="I122" s="334"/>
      <c r="J122" s="334"/>
      <c r="K122" s="334"/>
      <c r="L122" s="334"/>
      <c r="M122" s="334"/>
      <c r="N122" s="334"/>
      <c r="O122" s="334"/>
      <c r="P122" s="334"/>
      <c r="Q122" s="334"/>
      <c r="R122" s="334"/>
      <c r="S122" s="334"/>
      <c r="T122" s="334"/>
      <c r="U122" s="334"/>
      <c r="V122" s="334"/>
      <c r="W122" s="334"/>
      <c r="X122" s="334"/>
      <c r="Y122" s="334"/>
    </row>
    <row r="123" spans="2:25" x14ac:dyDescent="0.2">
      <c r="B123" s="334"/>
      <c r="C123" s="334"/>
      <c r="D123" s="334"/>
      <c r="E123" s="334"/>
      <c r="F123" s="334"/>
      <c r="G123" s="334"/>
      <c r="H123" s="334"/>
      <c r="I123" s="334"/>
      <c r="J123" s="334"/>
      <c r="K123" s="334"/>
      <c r="L123" s="334"/>
      <c r="M123" s="334"/>
      <c r="N123" s="334"/>
      <c r="O123" s="334"/>
      <c r="P123" s="334"/>
      <c r="Q123" s="334"/>
      <c r="R123" s="334"/>
      <c r="S123" s="334"/>
      <c r="T123" s="334"/>
      <c r="U123" s="334"/>
      <c r="V123" s="334"/>
      <c r="W123" s="334"/>
      <c r="X123" s="334"/>
      <c r="Y123" s="334"/>
    </row>
    <row r="124" spans="2:25" x14ac:dyDescent="0.2">
      <c r="B124" s="334"/>
      <c r="C124" s="334"/>
      <c r="D124" s="334"/>
      <c r="E124" s="334"/>
      <c r="F124" s="334"/>
      <c r="G124" s="334"/>
      <c r="H124" s="334"/>
      <c r="I124" s="334"/>
      <c r="J124" s="334"/>
      <c r="K124" s="334"/>
      <c r="L124" s="334"/>
      <c r="M124" s="334"/>
      <c r="N124" s="334"/>
      <c r="O124" s="334"/>
      <c r="P124" s="334"/>
      <c r="Q124" s="334"/>
      <c r="R124" s="334"/>
      <c r="S124" s="334"/>
      <c r="T124" s="334"/>
      <c r="U124" s="334"/>
      <c r="V124" s="334"/>
      <c r="W124" s="334"/>
      <c r="X124" s="334"/>
      <c r="Y124" s="334"/>
    </row>
    <row r="125" spans="2:25" x14ac:dyDescent="0.2">
      <c r="B125" s="334"/>
      <c r="C125" s="334"/>
      <c r="D125" s="334"/>
      <c r="E125" s="334"/>
      <c r="F125" s="334"/>
      <c r="G125" s="334"/>
      <c r="H125" s="334"/>
      <c r="I125" s="334"/>
      <c r="J125" s="334"/>
      <c r="K125" s="334"/>
      <c r="L125" s="334"/>
      <c r="M125" s="334"/>
      <c r="N125" s="334"/>
      <c r="O125" s="334"/>
      <c r="P125" s="334"/>
      <c r="Q125" s="334"/>
      <c r="R125" s="334"/>
      <c r="S125" s="334"/>
      <c r="T125" s="334"/>
      <c r="U125" s="334"/>
      <c r="V125" s="334"/>
      <c r="W125" s="334"/>
      <c r="X125" s="334"/>
      <c r="Y125" s="334"/>
    </row>
    <row r="126" spans="2:25" x14ac:dyDescent="0.2">
      <c r="B126" s="334"/>
      <c r="C126" s="334"/>
      <c r="D126" s="334"/>
      <c r="E126" s="334"/>
      <c r="F126" s="334"/>
      <c r="G126" s="334"/>
      <c r="H126" s="334"/>
      <c r="I126" s="334"/>
      <c r="J126" s="334"/>
      <c r="K126" s="334"/>
      <c r="L126" s="334"/>
      <c r="M126" s="334"/>
      <c r="N126" s="334"/>
      <c r="O126" s="334"/>
      <c r="P126" s="334"/>
      <c r="Q126" s="334"/>
      <c r="R126" s="334"/>
      <c r="S126" s="334"/>
      <c r="T126" s="334"/>
      <c r="U126" s="334"/>
      <c r="V126" s="334"/>
      <c r="W126" s="334"/>
      <c r="X126" s="334"/>
      <c r="Y126" s="334"/>
    </row>
    <row r="127" spans="2:25" x14ac:dyDescent="0.2">
      <c r="B127" s="334"/>
      <c r="C127" s="334"/>
      <c r="D127" s="334"/>
      <c r="E127" s="334"/>
      <c r="F127" s="334"/>
      <c r="G127" s="334"/>
      <c r="H127" s="334"/>
      <c r="I127" s="334"/>
      <c r="J127" s="334"/>
      <c r="K127" s="334"/>
      <c r="L127" s="334"/>
      <c r="M127" s="334"/>
      <c r="N127" s="334"/>
      <c r="O127" s="334"/>
      <c r="P127" s="334"/>
      <c r="Q127" s="334"/>
      <c r="R127" s="334"/>
      <c r="S127" s="334"/>
      <c r="T127" s="334"/>
      <c r="U127" s="334"/>
      <c r="V127" s="334"/>
      <c r="W127" s="334"/>
      <c r="X127" s="334"/>
      <c r="Y127" s="334"/>
    </row>
    <row r="128" spans="2:25" x14ac:dyDescent="0.2">
      <c r="B128" s="334"/>
      <c r="C128" s="334"/>
      <c r="D128" s="334"/>
      <c r="E128" s="334"/>
      <c r="F128" s="334"/>
      <c r="G128" s="334"/>
      <c r="H128" s="334"/>
      <c r="I128" s="334"/>
      <c r="J128" s="334"/>
      <c r="K128" s="334"/>
      <c r="L128" s="334"/>
      <c r="M128" s="334"/>
      <c r="N128" s="334"/>
      <c r="O128" s="334"/>
      <c r="P128" s="334"/>
      <c r="Q128" s="334"/>
      <c r="R128" s="334"/>
      <c r="S128" s="334"/>
      <c r="T128" s="334"/>
      <c r="U128" s="334"/>
      <c r="V128" s="334"/>
      <c r="W128" s="334"/>
      <c r="X128" s="334"/>
      <c r="Y128" s="334"/>
    </row>
    <row r="129" spans="2:25" x14ac:dyDescent="0.2">
      <c r="B129" s="334"/>
      <c r="C129" s="334"/>
      <c r="D129" s="334"/>
      <c r="E129" s="334"/>
      <c r="F129" s="334"/>
      <c r="G129" s="334"/>
      <c r="H129" s="334"/>
      <c r="I129" s="334"/>
      <c r="J129" s="334"/>
      <c r="K129" s="334"/>
      <c r="L129" s="334"/>
      <c r="M129" s="334"/>
      <c r="N129" s="334"/>
      <c r="O129" s="334"/>
      <c r="P129" s="334"/>
      <c r="Q129" s="334"/>
      <c r="R129" s="334"/>
      <c r="S129" s="334"/>
      <c r="T129" s="334"/>
      <c r="U129" s="334"/>
      <c r="V129" s="334"/>
      <c r="W129" s="334"/>
      <c r="X129" s="334"/>
      <c r="Y129" s="334"/>
    </row>
    <row r="130" spans="2:25" x14ac:dyDescent="0.2">
      <c r="B130" s="334"/>
      <c r="C130" s="334"/>
      <c r="D130" s="334"/>
      <c r="E130" s="334"/>
      <c r="F130" s="334"/>
      <c r="G130" s="334"/>
      <c r="H130" s="334"/>
      <c r="I130" s="334"/>
      <c r="J130" s="334"/>
      <c r="K130" s="334"/>
      <c r="L130" s="334"/>
      <c r="M130" s="334"/>
      <c r="N130" s="334"/>
      <c r="O130" s="334"/>
      <c r="P130" s="334"/>
      <c r="Q130" s="334"/>
      <c r="R130" s="334"/>
      <c r="S130" s="334"/>
      <c r="T130" s="334"/>
      <c r="U130" s="334"/>
      <c r="V130" s="334"/>
      <c r="W130" s="334"/>
      <c r="X130" s="334"/>
      <c r="Y130" s="334"/>
    </row>
    <row r="131" spans="2:25" x14ac:dyDescent="0.2">
      <c r="B131" s="334"/>
      <c r="C131" s="334"/>
      <c r="D131" s="334"/>
      <c r="E131" s="334"/>
      <c r="F131" s="334"/>
      <c r="G131" s="334"/>
      <c r="H131" s="334"/>
      <c r="I131" s="334"/>
      <c r="J131" s="334"/>
      <c r="K131" s="334"/>
      <c r="L131" s="334"/>
      <c r="M131" s="334"/>
      <c r="N131" s="334"/>
      <c r="O131" s="334"/>
      <c r="P131" s="334"/>
      <c r="Q131" s="334"/>
      <c r="R131" s="334"/>
      <c r="S131" s="334"/>
      <c r="T131" s="334"/>
      <c r="U131" s="334"/>
      <c r="V131" s="334"/>
      <c r="W131" s="334"/>
      <c r="X131" s="334"/>
      <c r="Y131" s="334"/>
    </row>
    <row r="132" spans="2:25" x14ac:dyDescent="0.2">
      <c r="B132" s="334"/>
      <c r="C132" s="334"/>
      <c r="D132" s="334"/>
      <c r="E132" s="334"/>
      <c r="F132" s="334"/>
      <c r="G132" s="334"/>
      <c r="H132" s="334"/>
      <c r="I132" s="334"/>
      <c r="J132" s="334"/>
      <c r="K132" s="334"/>
      <c r="L132" s="334"/>
      <c r="M132" s="334"/>
      <c r="N132" s="334"/>
      <c r="O132" s="334"/>
      <c r="P132" s="334"/>
      <c r="Q132" s="334"/>
      <c r="R132" s="334"/>
      <c r="S132" s="334"/>
      <c r="T132" s="334"/>
      <c r="U132" s="334"/>
      <c r="V132" s="334"/>
      <c r="W132" s="334"/>
      <c r="X132" s="334"/>
      <c r="Y132" s="334"/>
    </row>
    <row r="133" spans="2:25" x14ac:dyDescent="0.2">
      <c r="B133" s="334"/>
      <c r="C133" s="334"/>
      <c r="D133" s="334"/>
      <c r="E133" s="334"/>
      <c r="F133" s="334"/>
      <c r="G133" s="334"/>
      <c r="H133" s="334"/>
      <c r="I133" s="334"/>
      <c r="J133" s="334"/>
      <c r="K133" s="334"/>
      <c r="L133" s="334"/>
      <c r="M133" s="334"/>
      <c r="N133" s="334"/>
      <c r="O133" s="334"/>
      <c r="P133" s="334"/>
      <c r="Q133" s="334"/>
      <c r="R133" s="334"/>
      <c r="S133" s="334"/>
      <c r="T133" s="334"/>
      <c r="U133" s="334"/>
      <c r="V133" s="334"/>
      <c r="W133" s="334"/>
      <c r="X133" s="334"/>
      <c r="Y133" s="334"/>
    </row>
    <row r="134" spans="2:25" x14ac:dyDescent="0.2">
      <c r="B134" s="334"/>
      <c r="C134" s="334"/>
      <c r="D134" s="334"/>
      <c r="E134" s="334"/>
      <c r="F134" s="334"/>
      <c r="G134" s="334"/>
      <c r="H134" s="334"/>
      <c r="I134" s="334"/>
      <c r="J134" s="334"/>
      <c r="K134" s="334"/>
      <c r="L134" s="334"/>
      <c r="M134" s="334"/>
      <c r="N134" s="334"/>
      <c r="O134" s="334"/>
      <c r="P134" s="334"/>
      <c r="Q134" s="334"/>
      <c r="R134" s="334"/>
      <c r="S134" s="334"/>
      <c r="T134" s="334"/>
      <c r="U134" s="334"/>
      <c r="V134" s="334"/>
      <c r="W134" s="334"/>
      <c r="X134" s="334"/>
      <c r="Y134" s="334"/>
    </row>
    <row r="135" spans="2:25" x14ac:dyDescent="0.2">
      <c r="B135" s="334"/>
      <c r="C135" s="334"/>
      <c r="D135" s="334"/>
      <c r="E135" s="334"/>
      <c r="F135" s="334"/>
      <c r="G135" s="334"/>
      <c r="H135" s="334"/>
      <c r="I135" s="334"/>
      <c r="J135" s="334"/>
      <c r="K135" s="334"/>
      <c r="L135" s="334"/>
      <c r="M135" s="334"/>
      <c r="N135" s="334"/>
      <c r="O135" s="334"/>
      <c r="P135" s="334"/>
      <c r="Q135" s="334"/>
      <c r="R135" s="334"/>
      <c r="S135" s="334"/>
      <c r="T135" s="334"/>
      <c r="U135" s="334"/>
      <c r="V135" s="334"/>
      <c r="W135" s="334"/>
      <c r="X135" s="334"/>
      <c r="Y135" s="334"/>
    </row>
    <row r="136" spans="2:25" x14ac:dyDescent="0.2">
      <c r="B136" s="334"/>
      <c r="C136" s="334"/>
      <c r="D136" s="334"/>
      <c r="E136" s="334"/>
      <c r="F136" s="334"/>
      <c r="G136" s="334"/>
      <c r="H136" s="334"/>
      <c r="I136" s="334"/>
      <c r="J136" s="334"/>
      <c r="K136" s="334"/>
      <c r="L136" s="334"/>
      <c r="M136" s="334"/>
      <c r="N136" s="334"/>
      <c r="O136" s="334"/>
      <c r="P136" s="334"/>
      <c r="Q136" s="334"/>
      <c r="R136" s="334"/>
      <c r="S136" s="334"/>
      <c r="T136" s="334"/>
      <c r="U136" s="334"/>
      <c r="V136" s="334"/>
      <c r="W136" s="334"/>
      <c r="X136" s="334"/>
      <c r="Y136" s="334"/>
    </row>
    <row r="137" spans="2:25" x14ac:dyDescent="0.2">
      <c r="B137" s="334"/>
      <c r="C137" s="334"/>
      <c r="D137" s="334"/>
      <c r="E137" s="334"/>
      <c r="F137" s="334"/>
      <c r="G137" s="334"/>
      <c r="H137" s="334"/>
      <c r="I137" s="334"/>
      <c r="J137" s="334"/>
      <c r="K137" s="334"/>
      <c r="L137" s="334"/>
      <c r="M137" s="334"/>
      <c r="N137" s="334"/>
      <c r="O137" s="334"/>
      <c r="P137" s="334"/>
      <c r="Q137" s="334"/>
      <c r="R137" s="334"/>
      <c r="S137" s="334"/>
      <c r="T137" s="334"/>
      <c r="U137" s="334"/>
      <c r="V137" s="334"/>
      <c r="W137" s="334"/>
      <c r="X137" s="334"/>
      <c r="Y137" s="334"/>
    </row>
    <row r="138" spans="2:25" x14ac:dyDescent="0.2">
      <c r="B138" s="334"/>
      <c r="C138" s="334"/>
      <c r="D138" s="334"/>
      <c r="E138" s="334"/>
      <c r="F138" s="334"/>
      <c r="G138" s="334"/>
      <c r="H138" s="334"/>
      <c r="I138" s="334"/>
      <c r="J138" s="334"/>
      <c r="K138" s="334"/>
      <c r="L138" s="334"/>
      <c r="M138" s="334"/>
      <c r="N138" s="334"/>
      <c r="O138" s="334"/>
      <c r="P138" s="334"/>
      <c r="Q138" s="334"/>
      <c r="R138" s="334"/>
      <c r="S138" s="334"/>
      <c r="T138" s="334"/>
      <c r="U138" s="334"/>
      <c r="V138" s="334"/>
      <c r="W138" s="334"/>
      <c r="X138" s="334"/>
      <c r="Y138" s="334"/>
    </row>
    <row r="139" spans="2:25" x14ac:dyDescent="0.2">
      <c r="B139" s="334"/>
      <c r="C139" s="334"/>
      <c r="D139" s="334"/>
      <c r="E139" s="334"/>
      <c r="F139" s="334"/>
      <c r="G139" s="334"/>
      <c r="H139" s="334"/>
      <c r="I139" s="334"/>
      <c r="J139" s="334"/>
      <c r="K139" s="334"/>
      <c r="L139" s="334"/>
      <c r="M139" s="334"/>
      <c r="N139" s="334"/>
      <c r="O139" s="334"/>
      <c r="P139" s="334"/>
      <c r="Q139" s="334"/>
      <c r="R139" s="334"/>
      <c r="S139" s="334"/>
      <c r="T139" s="334"/>
      <c r="U139" s="334"/>
      <c r="V139" s="334"/>
      <c r="W139" s="334"/>
      <c r="X139" s="334"/>
      <c r="Y139" s="334"/>
    </row>
    <row r="140" spans="2:25" x14ac:dyDescent="0.2">
      <c r="B140" s="334"/>
      <c r="C140" s="334"/>
      <c r="D140" s="334"/>
      <c r="E140" s="334"/>
      <c r="F140" s="334"/>
      <c r="G140" s="334"/>
      <c r="H140" s="334"/>
      <c r="I140" s="334"/>
      <c r="J140" s="334"/>
      <c r="K140" s="334"/>
      <c r="L140" s="334"/>
      <c r="M140" s="334"/>
      <c r="N140" s="334"/>
      <c r="O140" s="334"/>
      <c r="P140" s="334"/>
      <c r="Q140" s="334"/>
      <c r="R140" s="334"/>
      <c r="S140" s="334"/>
      <c r="T140" s="334"/>
      <c r="U140" s="334"/>
      <c r="V140" s="334"/>
      <c r="W140" s="334"/>
      <c r="X140" s="334"/>
      <c r="Y140" s="334"/>
    </row>
    <row r="141" spans="2:25" x14ac:dyDescent="0.2">
      <c r="B141" s="334"/>
      <c r="C141" s="334"/>
      <c r="D141" s="334"/>
      <c r="E141" s="334"/>
      <c r="F141" s="334"/>
      <c r="G141" s="334"/>
      <c r="H141" s="334"/>
      <c r="I141" s="334"/>
      <c r="J141" s="334"/>
      <c r="K141" s="334"/>
      <c r="L141" s="334"/>
      <c r="M141" s="334"/>
      <c r="N141" s="334"/>
      <c r="O141" s="334"/>
      <c r="P141" s="334"/>
      <c r="Q141" s="334"/>
      <c r="R141" s="334"/>
      <c r="S141" s="334"/>
      <c r="T141" s="334"/>
      <c r="U141" s="334"/>
      <c r="V141" s="334"/>
      <c r="W141" s="334"/>
      <c r="X141" s="334"/>
      <c r="Y141" s="334"/>
    </row>
    <row r="142" spans="2:25" x14ac:dyDescent="0.2">
      <c r="B142" s="334"/>
      <c r="C142" s="334"/>
      <c r="D142" s="334"/>
      <c r="E142" s="334"/>
      <c r="F142" s="334"/>
      <c r="G142" s="334"/>
      <c r="H142" s="334"/>
      <c r="I142" s="334"/>
      <c r="J142" s="334"/>
      <c r="K142" s="334"/>
      <c r="L142" s="334"/>
      <c r="M142" s="334"/>
      <c r="N142" s="334"/>
      <c r="O142" s="334"/>
      <c r="P142" s="334"/>
      <c r="Q142" s="334"/>
      <c r="R142" s="334"/>
      <c r="S142" s="334"/>
      <c r="T142" s="334"/>
      <c r="U142" s="334"/>
      <c r="V142" s="334"/>
      <c r="W142" s="334"/>
      <c r="X142" s="334"/>
      <c r="Y142" s="334"/>
    </row>
    <row r="143" spans="2:25" x14ac:dyDescent="0.2">
      <c r="B143" s="334"/>
      <c r="C143" s="334"/>
      <c r="D143" s="334"/>
      <c r="E143" s="334"/>
      <c r="F143" s="334"/>
      <c r="G143" s="334"/>
      <c r="H143" s="334"/>
      <c r="I143" s="334"/>
      <c r="J143" s="334"/>
      <c r="K143" s="334"/>
      <c r="L143" s="334"/>
      <c r="M143" s="334"/>
      <c r="N143" s="334"/>
      <c r="O143" s="334"/>
      <c r="P143" s="334"/>
      <c r="Q143" s="334"/>
      <c r="R143" s="334"/>
      <c r="S143" s="334"/>
      <c r="T143" s="334"/>
      <c r="U143" s="334"/>
      <c r="V143" s="334"/>
      <c r="W143" s="334"/>
      <c r="X143" s="334"/>
      <c r="Y143" s="334"/>
    </row>
    <row r="144" spans="2:25" x14ac:dyDescent="0.2">
      <c r="B144" s="334"/>
      <c r="C144" s="334"/>
      <c r="D144" s="334"/>
      <c r="E144" s="334"/>
      <c r="F144" s="334"/>
      <c r="G144" s="334"/>
      <c r="H144" s="334"/>
      <c r="I144" s="334"/>
      <c r="J144" s="334"/>
      <c r="K144" s="334"/>
      <c r="L144" s="334"/>
      <c r="M144" s="334"/>
      <c r="N144" s="334"/>
      <c r="O144" s="334"/>
      <c r="P144" s="334"/>
      <c r="Q144" s="334"/>
      <c r="R144" s="334"/>
      <c r="S144" s="334"/>
      <c r="T144" s="334"/>
      <c r="U144" s="334"/>
      <c r="V144" s="334"/>
      <c r="W144" s="334"/>
      <c r="X144" s="334"/>
      <c r="Y144" s="334"/>
    </row>
  </sheetData>
  <sheetProtection password="CC43" sheet="1" objects="1" scenarios="1"/>
  <mergeCells count="60">
    <mergeCell ref="B53:Y58"/>
    <mergeCell ref="K38:O38"/>
    <mergeCell ref="P38:T38"/>
    <mergeCell ref="D39:I41"/>
    <mergeCell ref="K39:N39"/>
    <mergeCell ref="P39:S39"/>
    <mergeCell ref="K40:N40"/>
    <mergeCell ref="P40:T40"/>
    <mergeCell ref="K41:N41"/>
    <mergeCell ref="P41:S41"/>
    <mergeCell ref="B44:B46"/>
    <mergeCell ref="D44:U46"/>
    <mergeCell ref="B48:G48"/>
    <mergeCell ref="H48:Y48"/>
    <mergeCell ref="C50:Y52"/>
    <mergeCell ref="B22:B42"/>
    <mergeCell ref="S30:U30"/>
    <mergeCell ref="V30:Y30"/>
    <mergeCell ref="E35:G35"/>
    <mergeCell ref="I35:K35"/>
    <mergeCell ref="M35:O35"/>
    <mergeCell ref="Q35:T35"/>
    <mergeCell ref="V35:Y42"/>
    <mergeCell ref="E36:F36"/>
    <mergeCell ref="I36:J36"/>
    <mergeCell ref="M36:N36"/>
    <mergeCell ref="Q36:S36"/>
    <mergeCell ref="D38:J38"/>
    <mergeCell ref="E33:U33"/>
    <mergeCell ref="E30:L30"/>
    <mergeCell ref="M30:O30"/>
    <mergeCell ref="P30:Q30"/>
    <mergeCell ref="V28:Y28"/>
    <mergeCell ref="E29:L29"/>
    <mergeCell ref="M29:N29"/>
    <mergeCell ref="P29:R29"/>
    <mergeCell ref="S29:U29"/>
    <mergeCell ref="V29:Y29"/>
    <mergeCell ref="E28:L28"/>
    <mergeCell ref="M28:N28"/>
    <mergeCell ref="P28:R28"/>
    <mergeCell ref="S28:U28"/>
    <mergeCell ref="E23:U24"/>
    <mergeCell ref="E26:L26"/>
    <mergeCell ref="M26:O26"/>
    <mergeCell ref="P26:R26"/>
    <mergeCell ref="E27:L27"/>
    <mergeCell ref="M27:N27"/>
    <mergeCell ref="P27:Q27"/>
    <mergeCell ref="B2:Y2"/>
    <mergeCell ref="B4:G4"/>
    <mergeCell ref="H4:Y4"/>
    <mergeCell ref="B6:B20"/>
    <mergeCell ref="F6:U7"/>
    <mergeCell ref="F9:U10"/>
    <mergeCell ref="D11:E12"/>
    <mergeCell ref="F11:U12"/>
    <mergeCell ref="F14:U14"/>
    <mergeCell ref="F18:U19"/>
    <mergeCell ref="F20:U20"/>
  </mergeCells>
  <phoneticPr fontId="5"/>
  <dataValidations count="1">
    <dataValidation allowBlank="1" showInputMessage="1" showErrorMessage="1" sqref="I36 M27:N29 P30:Q30 P27:Q27 T36 Q36 P39:S39 P41:S41 K39:K41 L39:N39 L41:N41"/>
  </dataValidations>
  <printOptions horizontalCentered="1"/>
  <pageMargins left="0.19685039370078741" right="0.19685039370078741" top="0.72" bottom="0.39370078740157483" header="0.4" footer="0.19685039370078741"/>
  <pageSetup paperSize="9" scale="83"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7873" r:id="rId4" name="Option Button 1">
              <controlPr defaultSize="0" autoFill="0" autoLine="0" autoPict="0">
                <anchor moveWithCells="1">
                  <from>
                    <xdr:col>21</xdr:col>
                    <xdr:colOff>114300</xdr:colOff>
                    <xdr:row>5</xdr:row>
                    <xdr:rowOff>22860</xdr:rowOff>
                  </from>
                  <to>
                    <xdr:col>22</xdr:col>
                    <xdr:colOff>213360</xdr:colOff>
                    <xdr:row>6</xdr:row>
                    <xdr:rowOff>160020</xdr:rowOff>
                  </to>
                </anchor>
              </controlPr>
            </control>
          </mc:Choice>
        </mc:AlternateContent>
        <mc:AlternateContent xmlns:mc="http://schemas.openxmlformats.org/markup-compatibility/2006">
          <mc:Choice Requires="x14">
            <control shapeId="207874" r:id="rId5" name="Option Button 2">
              <controlPr defaultSize="0" autoFill="0" autoLine="0" autoPict="0">
                <anchor moveWithCells="1">
                  <from>
                    <xdr:col>23</xdr:col>
                    <xdr:colOff>60960</xdr:colOff>
                    <xdr:row>5</xdr:row>
                    <xdr:rowOff>83820</xdr:rowOff>
                  </from>
                  <to>
                    <xdr:col>24</xdr:col>
                    <xdr:colOff>144780</xdr:colOff>
                    <xdr:row>6</xdr:row>
                    <xdr:rowOff>114300</xdr:rowOff>
                  </to>
                </anchor>
              </controlPr>
            </control>
          </mc:Choice>
        </mc:AlternateContent>
        <mc:AlternateContent xmlns:mc="http://schemas.openxmlformats.org/markup-compatibility/2006">
          <mc:Choice Requires="x14">
            <control shapeId="207875" r:id="rId6" name="Option Button 3">
              <controlPr defaultSize="0" autoFill="0" autoLine="0" autoPict="0">
                <anchor moveWithCells="1">
                  <from>
                    <xdr:col>21</xdr:col>
                    <xdr:colOff>114300</xdr:colOff>
                    <xdr:row>8</xdr:row>
                    <xdr:rowOff>76200</xdr:rowOff>
                  </from>
                  <to>
                    <xdr:col>22</xdr:col>
                    <xdr:colOff>251460</xdr:colOff>
                    <xdr:row>9</xdr:row>
                    <xdr:rowOff>144780</xdr:rowOff>
                  </to>
                </anchor>
              </controlPr>
            </control>
          </mc:Choice>
        </mc:AlternateContent>
        <mc:AlternateContent xmlns:mc="http://schemas.openxmlformats.org/markup-compatibility/2006">
          <mc:Choice Requires="x14">
            <control shapeId="207876" r:id="rId7" name="Group Box 4">
              <controlPr locked="0" defaultSize="0" autoFill="0" autoPict="0">
                <anchor moveWithCells="1">
                  <from>
                    <xdr:col>21</xdr:col>
                    <xdr:colOff>0</xdr:colOff>
                    <xdr:row>5</xdr:row>
                    <xdr:rowOff>0</xdr:rowOff>
                  </from>
                  <to>
                    <xdr:col>25</xdr:col>
                    <xdr:colOff>0</xdr:colOff>
                    <xdr:row>7</xdr:row>
                    <xdr:rowOff>0</xdr:rowOff>
                  </to>
                </anchor>
              </controlPr>
            </control>
          </mc:Choice>
        </mc:AlternateContent>
        <mc:AlternateContent xmlns:mc="http://schemas.openxmlformats.org/markup-compatibility/2006">
          <mc:Choice Requires="x14">
            <control shapeId="207877" r:id="rId8" name="Group Box 5">
              <controlPr locked="0" defaultSize="0" autoFill="0" autoPict="0">
                <anchor moveWithCells="1">
                  <from>
                    <xdr:col>21</xdr:col>
                    <xdr:colOff>0</xdr:colOff>
                    <xdr:row>7</xdr:row>
                    <xdr:rowOff>0</xdr:rowOff>
                  </from>
                  <to>
                    <xdr:col>25</xdr:col>
                    <xdr:colOff>0</xdr:colOff>
                    <xdr:row>9</xdr:row>
                    <xdr:rowOff>365760</xdr:rowOff>
                  </to>
                </anchor>
              </controlPr>
            </control>
          </mc:Choice>
        </mc:AlternateContent>
        <mc:AlternateContent xmlns:mc="http://schemas.openxmlformats.org/markup-compatibility/2006">
          <mc:Choice Requires="x14">
            <control shapeId="207878" r:id="rId9" name="Option Button 6">
              <controlPr defaultSize="0" autoFill="0" autoLine="0" autoPict="0">
                <anchor moveWithCells="1">
                  <from>
                    <xdr:col>23</xdr:col>
                    <xdr:colOff>60960</xdr:colOff>
                    <xdr:row>8</xdr:row>
                    <xdr:rowOff>99060</xdr:rowOff>
                  </from>
                  <to>
                    <xdr:col>24</xdr:col>
                    <xdr:colOff>137160</xdr:colOff>
                    <xdr:row>9</xdr:row>
                    <xdr:rowOff>152400</xdr:rowOff>
                  </to>
                </anchor>
              </controlPr>
            </control>
          </mc:Choice>
        </mc:AlternateContent>
        <mc:AlternateContent xmlns:mc="http://schemas.openxmlformats.org/markup-compatibility/2006">
          <mc:Choice Requires="x14">
            <control shapeId="207879" r:id="rId10" name="Option Button 7">
              <controlPr locked="0" defaultSize="0" autoFill="0" autoLine="0" autoPict="0">
                <anchor moveWithCells="1">
                  <from>
                    <xdr:col>21</xdr:col>
                    <xdr:colOff>114300</xdr:colOff>
                    <xdr:row>13</xdr:row>
                    <xdr:rowOff>7620</xdr:rowOff>
                  </from>
                  <to>
                    <xdr:col>22</xdr:col>
                    <xdr:colOff>182880</xdr:colOff>
                    <xdr:row>13</xdr:row>
                    <xdr:rowOff>220980</xdr:rowOff>
                  </to>
                </anchor>
              </controlPr>
            </control>
          </mc:Choice>
        </mc:AlternateContent>
        <mc:AlternateContent xmlns:mc="http://schemas.openxmlformats.org/markup-compatibility/2006">
          <mc:Choice Requires="x14">
            <control shapeId="207880" r:id="rId11" name="Option Button 8">
              <controlPr locked="0" defaultSize="0" autoFill="0" autoLine="0" autoPict="0">
                <anchor moveWithCells="1">
                  <from>
                    <xdr:col>23</xdr:col>
                    <xdr:colOff>60960</xdr:colOff>
                    <xdr:row>12</xdr:row>
                    <xdr:rowOff>68580</xdr:rowOff>
                  </from>
                  <to>
                    <xdr:col>24</xdr:col>
                    <xdr:colOff>114300</xdr:colOff>
                    <xdr:row>13</xdr:row>
                    <xdr:rowOff>236220</xdr:rowOff>
                  </to>
                </anchor>
              </controlPr>
            </control>
          </mc:Choice>
        </mc:AlternateContent>
        <mc:AlternateContent xmlns:mc="http://schemas.openxmlformats.org/markup-compatibility/2006">
          <mc:Choice Requires="x14">
            <control shapeId="207881" r:id="rId12" name="Option Button 9">
              <controlPr defaultSize="0" autoFill="0" autoLine="0" autoPict="0">
                <anchor moveWithCells="1">
                  <from>
                    <xdr:col>21</xdr:col>
                    <xdr:colOff>121920</xdr:colOff>
                    <xdr:row>17</xdr:row>
                    <xdr:rowOff>45720</xdr:rowOff>
                  </from>
                  <to>
                    <xdr:col>22</xdr:col>
                    <xdr:colOff>175260</xdr:colOff>
                    <xdr:row>18</xdr:row>
                    <xdr:rowOff>144780</xdr:rowOff>
                  </to>
                </anchor>
              </controlPr>
            </control>
          </mc:Choice>
        </mc:AlternateContent>
        <mc:AlternateContent xmlns:mc="http://schemas.openxmlformats.org/markup-compatibility/2006">
          <mc:Choice Requires="x14">
            <control shapeId="207882" r:id="rId13" name="Option Button 10">
              <controlPr defaultSize="0" autoFill="0" autoLine="0" autoPict="0">
                <anchor moveWithCells="1">
                  <from>
                    <xdr:col>21</xdr:col>
                    <xdr:colOff>190500</xdr:colOff>
                    <xdr:row>32</xdr:row>
                    <xdr:rowOff>182880</xdr:rowOff>
                  </from>
                  <to>
                    <xdr:col>22</xdr:col>
                    <xdr:colOff>251460</xdr:colOff>
                    <xdr:row>32</xdr:row>
                    <xdr:rowOff>449580</xdr:rowOff>
                  </to>
                </anchor>
              </controlPr>
            </control>
          </mc:Choice>
        </mc:AlternateContent>
        <mc:AlternateContent xmlns:mc="http://schemas.openxmlformats.org/markup-compatibility/2006">
          <mc:Choice Requires="x14">
            <control shapeId="207883" r:id="rId14" name="Option Button 11">
              <controlPr defaultSize="0" autoFill="0" autoLine="0" autoPict="0">
                <anchor moveWithCells="1">
                  <from>
                    <xdr:col>21</xdr:col>
                    <xdr:colOff>182880</xdr:colOff>
                    <xdr:row>44</xdr:row>
                    <xdr:rowOff>152400</xdr:rowOff>
                  </from>
                  <to>
                    <xdr:col>22</xdr:col>
                    <xdr:colOff>236220</xdr:colOff>
                    <xdr:row>45</xdr:row>
                    <xdr:rowOff>266700</xdr:rowOff>
                  </to>
                </anchor>
              </controlPr>
            </control>
          </mc:Choice>
        </mc:AlternateContent>
        <mc:AlternateContent xmlns:mc="http://schemas.openxmlformats.org/markup-compatibility/2006">
          <mc:Choice Requires="x14">
            <control shapeId="207884" r:id="rId15" name="Option Button 12">
              <controlPr defaultSize="0" autoFill="0" autoLine="0" autoPict="0">
                <anchor moveWithCells="1">
                  <from>
                    <xdr:col>23</xdr:col>
                    <xdr:colOff>76200</xdr:colOff>
                    <xdr:row>17</xdr:row>
                    <xdr:rowOff>76200</xdr:rowOff>
                  </from>
                  <to>
                    <xdr:col>24</xdr:col>
                    <xdr:colOff>144780</xdr:colOff>
                    <xdr:row>18</xdr:row>
                    <xdr:rowOff>114300</xdr:rowOff>
                  </to>
                </anchor>
              </controlPr>
            </control>
          </mc:Choice>
        </mc:AlternateContent>
        <mc:AlternateContent xmlns:mc="http://schemas.openxmlformats.org/markup-compatibility/2006">
          <mc:Choice Requires="x14">
            <control shapeId="207885" r:id="rId16" name="Option Button 13">
              <controlPr defaultSize="0" autoFill="0" autoLine="0" autoPict="0">
                <anchor moveWithCells="1">
                  <from>
                    <xdr:col>23</xdr:col>
                    <xdr:colOff>60960</xdr:colOff>
                    <xdr:row>32</xdr:row>
                    <xdr:rowOff>198120</xdr:rowOff>
                  </from>
                  <to>
                    <xdr:col>24</xdr:col>
                    <xdr:colOff>137160</xdr:colOff>
                    <xdr:row>32</xdr:row>
                    <xdr:rowOff>419100</xdr:rowOff>
                  </to>
                </anchor>
              </controlPr>
            </control>
          </mc:Choice>
        </mc:AlternateContent>
        <mc:AlternateContent xmlns:mc="http://schemas.openxmlformats.org/markup-compatibility/2006">
          <mc:Choice Requires="x14">
            <control shapeId="207886" r:id="rId17" name="Option Button 14">
              <controlPr defaultSize="0" autoFill="0" autoLine="0" autoPict="0">
                <anchor moveWithCells="1">
                  <from>
                    <xdr:col>23</xdr:col>
                    <xdr:colOff>60960</xdr:colOff>
                    <xdr:row>45</xdr:row>
                    <xdr:rowOff>7620</xdr:rowOff>
                  </from>
                  <to>
                    <xdr:col>24</xdr:col>
                    <xdr:colOff>137160</xdr:colOff>
                    <xdr:row>45</xdr:row>
                    <xdr:rowOff>220980</xdr:rowOff>
                  </to>
                </anchor>
              </controlPr>
            </control>
          </mc:Choice>
        </mc:AlternateContent>
        <mc:AlternateContent xmlns:mc="http://schemas.openxmlformats.org/markup-compatibility/2006">
          <mc:Choice Requires="x14">
            <control shapeId="207887" r:id="rId18" name="Group Box 15">
              <controlPr locked="0" defaultSize="0" autoFill="0" autoPict="0">
                <anchor moveWithCells="1">
                  <from>
                    <xdr:col>21</xdr:col>
                    <xdr:colOff>0</xdr:colOff>
                    <xdr:row>10</xdr:row>
                    <xdr:rowOff>0</xdr:rowOff>
                  </from>
                  <to>
                    <xdr:col>25</xdr:col>
                    <xdr:colOff>0</xdr:colOff>
                    <xdr:row>12</xdr:row>
                    <xdr:rowOff>0</xdr:rowOff>
                  </to>
                </anchor>
              </controlPr>
            </control>
          </mc:Choice>
        </mc:AlternateContent>
        <mc:AlternateContent xmlns:mc="http://schemas.openxmlformats.org/markup-compatibility/2006">
          <mc:Choice Requires="x14">
            <control shapeId="207888" r:id="rId19" name="Group Box 16">
              <controlPr locked="0" defaultSize="0" autoFill="0" autoPict="0">
                <anchor moveWithCells="1">
                  <from>
                    <xdr:col>21</xdr:col>
                    <xdr:colOff>0</xdr:colOff>
                    <xdr:row>14</xdr:row>
                    <xdr:rowOff>0</xdr:rowOff>
                  </from>
                  <to>
                    <xdr:col>25</xdr:col>
                    <xdr:colOff>0</xdr:colOff>
                    <xdr:row>16</xdr:row>
                    <xdr:rowOff>0</xdr:rowOff>
                  </to>
                </anchor>
              </controlPr>
            </control>
          </mc:Choice>
        </mc:AlternateContent>
        <mc:AlternateContent xmlns:mc="http://schemas.openxmlformats.org/markup-compatibility/2006">
          <mc:Choice Requires="x14">
            <control shapeId="207889" r:id="rId20" name="Group Box 17">
              <controlPr locked="0" defaultSize="0" autoFill="0" autoPict="0">
                <anchor moveWithCells="1">
                  <from>
                    <xdr:col>21</xdr:col>
                    <xdr:colOff>0</xdr:colOff>
                    <xdr:row>16</xdr:row>
                    <xdr:rowOff>0</xdr:rowOff>
                  </from>
                  <to>
                    <xdr:col>24</xdr:col>
                    <xdr:colOff>312420</xdr:colOff>
                    <xdr:row>19</xdr:row>
                    <xdr:rowOff>0</xdr:rowOff>
                  </to>
                </anchor>
              </controlPr>
            </control>
          </mc:Choice>
        </mc:AlternateContent>
        <mc:AlternateContent xmlns:mc="http://schemas.openxmlformats.org/markup-compatibility/2006">
          <mc:Choice Requires="x14">
            <control shapeId="207890" r:id="rId21" name="Group Box 18">
              <controlPr locked="0" defaultSize="0" autoFill="0" autoPict="0">
                <anchor moveWithCells="1">
                  <from>
                    <xdr:col>21</xdr:col>
                    <xdr:colOff>0</xdr:colOff>
                    <xdr:row>32</xdr:row>
                    <xdr:rowOff>0</xdr:rowOff>
                  </from>
                  <to>
                    <xdr:col>25</xdr:col>
                    <xdr:colOff>0</xdr:colOff>
                    <xdr:row>33</xdr:row>
                    <xdr:rowOff>7620</xdr:rowOff>
                  </to>
                </anchor>
              </controlPr>
            </control>
          </mc:Choice>
        </mc:AlternateContent>
        <mc:AlternateContent xmlns:mc="http://schemas.openxmlformats.org/markup-compatibility/2006">
          <mc:Choice Requires="x14">
            <control shapeId="207891" r:id="rId22" name="Group Box 19">
              <controlPr locked="0" defaultSize="0" autoFill="0" autoPict="0">
                <anchor moveWithCells="1">
                  <from>
                    <xdr:col>21</xdr:col>
                    <xdr:colOff>0</xdr:colOff>
                    <xdr:row>43</xdr:row>
                    <xdr:rowOff>0</xdr:rowOff>
                  </from>
                  <to>
                    <xdr:col>25</xdr:col>
                    <xdr:colOff>0</xdr:colOff>
                    <xdr:row>46</xdr:row>
                    <xdr:rowOff>0</xdr:rowOff>
                  </to>
                </anchor>
              </controlPr>
            </control>
          </mc:Choice>
        </mc:AlternateContent>
        <mc:AlternateContent xmlns:mc="http://schemas.openxmlformats.org/markup-compatibility/2006">
          <mc:Choice Requires="x14">
            <control shapeId="207892" r:id="rId23" name="Option Button 20">
              <controlPr defaultSize="0" autoFill="0" autoLine="0" autoPict="0">
                <anchor moveWithCells="1">
                  <from>
                    <xdr:col>21</xdr:col>
                    <xdr:colOff>114300</xdr:colOff>
                    <xdr:row>10</xdr:row>
                    <xdr:rowOff>68580</xdr:rowOff>
                  </from>
                  <to>
                    <xdr:col>22</xdr:col>
                    <xdr:colOff>213360</xdr:colOff>
                    <xdr:row>11</xdr:row>
                    <xdr:rowOff>114300</xdr:rowOff>
                  </to>
                </anchor>
              </controlPr>
            </control>
          </mc:Choice>
        </mc:AlternateContent>
        <mc:AlternateContent xmlns:mc="http://schemas.openxmlformats.org/markup-compatibility/2006">
          <mc:Choice Requires="x14">
            <control shapeId="207893" r:id="rId24" name="Option Button 21">
              <controlPr defaultSize="0" autoFill="0" autoLine="0" autoPict="0">
                <anchor moveWithCells="1">
                  <from>
                    <xdr:col>23</xdr:col>
                    <xdr:colOff>60960</xdr:colOff>
                    <xdr:row>10</xdr:row>
                    <xdr:rowOff>68580</xdr:rowOff>
                  </from>
                  <to>
                    <xdr:col>24</xdr:col>
                    <xdr:colOff>60960</xdr:colOff>
                    <xdr:row>11</xdr:row>
                    <xdr:rowOff>114300</xdr:rowOff>
                  </to>
                </anchor>
              </controlPr>
            </control>
          </mc:Choice>
        </mc:AlternateContent>
        <mc:AlternateContent xmlns:mc="http://schemas.openxmlformats.org/markup-compatibility/2006">
          <mc:Choice Requires="x14">
            <control shapeId="207894" r:id="rId25" name="Option Button 22">
              <controlPr defaultSize="0" autoFill="0" autoLine="0" autoPict="0">
                <anchor moveWithCells="1">
                  <from>
                    <xdr:col>21</xdr:col>
                    <xdr:colOff>114300</xdr:colOff>
                    <xdr:row>14</xdr:row>
                    <xdr:rowOff>76200</xdr:rowOff>
                  </from>
                  <to>
                    <xdr:col>22</xdr:col>
                    <xdr:colOff>236220</xdr:colOff>
                    <xdr:row>15</xdr:row>
                    <xdr:rowOff>220980</xdr:rowOff>
                  </to>
                </anchor>
              </controlPr>
            </control>
          </mc:Choice>
        </mc:AlternateContent>
        <mc:AlternateContent xmlns:mc="http://schemas.openxmlformats.org/markup-compatibility/2006">
          <mc:Choice Requires="x14">
            <control shapeId="207895" r:id="rId26" name="Option Button 23">
              <controlPr defaultSize="0" autoFill="0" autoLine="0" autoPict="0">
                <anchor moveWithCells="1">
                  <from>
                    <xdr:col>23</xdr:col>
                    <xdr:colOff>60960</xdr:colOff>
                    <xdr:row>14</xdr:row>
                    <xdr:rowOff>68580</xdr:rowOff>
                  </from>
                  <to>
                    <xdr:col>24</xdr:col>
                    <xdr:colOff>137160</xdr:colOff>
                    <xdr:row>15</xdr:row>
                    <xdr:rowOff>220980</xdr:rowOff>
                  </to>
                </anchor>
              </controlPr>
            </control>
          </mc:Choice>
        </mc:AlternateContent>
        <mc:AlternateContent xmlns:mc="http://schemas.openxmlformats.org/markup-compatibility/2006">
          <mc:Choice Requires="x14">
            <control shapeId="207896" r:id="rId27" name="Option Button 24">
              <controlPr defaultSize="0" autoFill="0" autoLine="0" autoPict="0">
                <anchor moveWithCells="1">
                  <from>
                    <xdr:col>21</xdr:col>
                    <xdr:colOff>137160</xdr:colOff>
                    <xdr:row>19</xdr:row>
                    <xdr:rowOff>76200</xdr:rowOff>
                  </from>
                  <to>
                    <xdr:col>23</xdr:col>
                    <xdr:colOff>0</xdr:colOff>
                    <xdr:row>19</xdr:row>
                    <xdr:rowOff>297180</xdr:rowOff>
                  </to>
                </anchor>
              </controlPr>
            </control>
          </mc:Choice>
        </mc:AlternateContent>
        <mc:AlternateContent xmlns:mc="http://schemas.openxmlformats.org/markup-compatibility/2006">
          <mc:Choice Requires="x14">
            <control shapeId="207897" r:id="rId28" name="Option Button 25">
              <controlPr defaultSize="0" autoFill="0" autoLine="0" autoPict="0">
                <anchor moveWithCells="1">
                  <from>
                    <xdr:col>23</xdr:col>
                    <xdr:colOff>99060</xdr:colOff>
                    <xdr:row>19</xdr:row>
                    <xdr:rowOff>76200</xdr:rowOff>
                  </from>
                  <to>
                    <xdr:col>24</xdr:col>
                    <xdr:colOff>213360</xdr:colOff>
                    <xdr:row>19</xdr:row>
                    <xdr:rowOff>297180</xdr:rowOff>
                  </to>
                </anchor>
              </controlPr>
            </control>
          </mc:Choice>
        </mc:AlternateContent>
        <mc:AlternateContent xmlns:mc="http://schemas.openxmlformats.org/markup-compatibility/2006">
          <mc:Choice Requires="x14">
            <control shapeId="207898" r:id="rId29" name="Group Box 26">
              <controlPr locked="0" defaultSize="0" autoFill="0" autoPict="0">
                <anchor moveWithCells="1">
                  <from>
                    <xdr:col>21</xdr:col>
                    <xdr:colOff>0</xdr:colOff>
                    <xdr:row>19</xdr:row>
                    <xdr:rowOff>0</xdr:rowOff>
                  </from>
                  <to>
                    <xdr:col>25</xdr:col>
                    <xdr:colOff>0</xdr:colOff>
                    <xdr:row>20</xdr:row>
                    <xdr:rowOff>0</xdr:rowOff>
                  </to>
                </anchor>
              </controlPr>
            </control>
          </mc:Choice>
        </mc:AlternateContent>
      </controls>
    </mc:Choice>
  </mc:AlternateContent>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2:AO157"/>
  <sheetViews>
    <sheetView showGridLines="0" view="pageBreakPreview" zoomScale="75" zoomScaleNormal="80" zoomScaleSheetLayoutView="75" workbookViewId="0">
      <selection activeCell="H5" sqref="H5:Y5"/>
    </sheetView>
  </sheetViews>
  <sheetFormatPr defaultColWidth="4" defaultRowHeight="13.2" x14ac:dyDescent="0.2"/>
  <cols>
    <col min="1" max="1" width="2.88671875" style="919" customWidth="1"/>
    <col min="2" max="2" width="5.21875" style="919" customWidth="1"/>
    <col min="3" max="3" width="1.44140625" style="919" customWidth="1"/>
    <col min="4" max="8" width="4" style="919" customWidth="1"/>
    <col min="9" max="9" width="5.6640625" style="919" customWidth="1"/>
    <col min="10" max="10" width="7.33203125" style="919" customWidth="1"/>
    <col min="11" max="11" width="6" style="919" customWidth="1"/>
    <col min="12" max="12" width="4" style="919" customWidth="1"/>
    <col min="13" max="18" width="5.109375" style="919" customWidth="1"/>
    <col min="19" max="19" width="4" style="919" customWidth="1"/>
    <col min="20" max="20" width="7.33203125" style="919" customWidth="1"/>
    <col min="21" max="21" width="6.77734375" style="919" customWidth="1"/>
    <col min="22" max="25" width="4.6640625" style="919" customWidth="1"/>
    <col min="26" max="26" width="2" style="919" customWidth="1"/>
    <col min="27" max="27" width="4" style="920" customWidth="1"/>
    <col min="28" max="34" width="4" style="921" hidden="1" customWidth="1"/>
    <col min="35" max="36" width="4" style="921" customWidth="1"/>
    <col min="37" max="41" width="4" style="987"/>
    <col min="42" max="16384" width="4" style="919"/>
  </cols>
  <sheetData>
    <row r="2" spans="2:32" ht="14.4" x14ac:dyDescent="0.2">
      <c r="B2" s="918" t="s">
        <v>933</v>
      </c>
      <c r="W2" s="918" t="s">
        <v>934</v>
      </c>
    </row>
    <row r="3" spans="2:32" ht="19.2" x14ac:dyDescent="0.2">
      <c r="B3" s="2905" t="s">
        <v>935</v>
      </c>
      <c r="C3" s="2905"/>
      <c r="D3" s="2905"/>
      <c r="E3" s="2905"/>
      <c r="F3" s="2905"/>
      <c r="G3" s="2905"/>
      <c r="H3" s="2905"/>
      <c r="I3" s="2905"/>
      <c r="J3" s="2905"/>
      <c r="K3" s="2905"/>
      <c r="L3" s="2905"/>
      <c r="M3" s="2905"/>
      <c r="N3" s="2905"/>
      <c r="O3" s="2905"/>
      <c r="P3" s="2905"/>
      <c r="Q3" s="2905"/>
      <c r="R3" s="2905"/>
      <c r="S3" s="2905"/>
      <c r="T3" s="2905"/>
      <c r="U3" s="2905"/>
      <c r="V3" s="2905"/>
      <c r="W3" s="2905"/>
      <c r="X3" s="2905"/>
      <c r="Y3" s="2905"/>
    </row>
    <row r="4" spans="2:32" x14ac:dyDescent="0.2">
      <c r="U4" s="922" t="s">
        <v>143</v>
      </c>
    </row>
    <row r="5" spans="2:32" ht="23.25" customHeight="1" x14ac:dyDescent="0.2">
      <c r="B5" s="2906" t="s">
        <v>220</v>
      </c>
      <c r="C5" s="2907"/>
      <c r="D5" s="2907"/>
      <c r="E5" s="2907"/>
      <c r="F5" s="2907"/>
      <c r="G5" s="2908"/>
      <c r="H5" s="2909"/>
      <c r="I5" s="2910"/>
      <c r="J5" s="2910"/>
      <c r="K5" s="2910"/>
      <c r="L5" s="2910"/>
      <c r="M5" s="2910"/>
      <c r="N5" s="2910"/>
      <c r="O5" s="2910"/>
      <c r="P5" s="2910"/>
      <c r="Q5" s="2910"/>
      <c r="R5" s="2910"/>
      <c r="S5" s="2910"/>
      <c r="T5" s="2910"/>
      <c r="U5" s="2910"/>
      <c r="V5" s="2910"/>
      <c r="W5" s="2910"/>
      <c r="X5" s="2910"/>
      <c r="Y5" s="2911"/>
    </row>
    <row r="6" spans="2:32" ht="3.75" customHeight="1" x14ac:dyDescent="0.2">
      <c r="B6" s="923"/>
      <c r="C6" s="923"/>
      <c r="D6" s="923"/>
      <c r="E6" s="923"/>
      <c r="F6" s="923"/>
      <c r="G6" s="923"/>
      <c r="H6" s="923"/>
      <c r="I6" s="923"/>
      <c r="J6" s="923"/>
      <c r="K6" s="923"/>
      <c r="L6" s="923"/>
      <c r="M6" s="923"/>
      <c r="N6" s="923"/>
      <c r="O6" s="923"/>
      <c r="P6" s="923"/>
      <c r="Q6" s="923"/>
      <c r="R6" s="923"/>
      <c r="S6" s="923"/>
      <c r="T6" s="923"/>
      <c r="U6" s="923"/>
      <c r="V6" s="924"/>
      <c r="W6" s="924"/>
      <c r="X6" s="924"/>
      <c r="Y6" s="924"/>
    </row>
    <row r="7" spans="2:32" ht="27.75" customHeight="1" x14ac:dyDescent="0.2">
      <c r="B7" s="2912" t="s">
        <v>221</v>
      </c>
      <c r="C7" s="925"/>
      <c r="D7" s="926" t="s">
        <v>504</v>
      </c>
      <c r="E7" s="927"/>
      <c r="F7" s="2915" t="s">
        <v>936</v>
      </c>
      <c r="G7" s="2769"/>
      <c r="H7" s="2769"/>
      <c r="I7" s="2769"/>
      <c r="J7" s="2769"/>
      <c r="K7" s="2769"/>
      <c r="L7" s="2769"/>
      <c r="M7" s="2769"/>
      <c r="N7" s="2769"/>
      <c r="O7" s="2769"/>
      <c r="P7" s="2769"/>
      <c r="Q7" s="2769"/>
      <c r="R7" s="2769"/>
      <c r="S7" s="2769"/>
      <c r="T7" s="2769"/>
      <c r="U7" s="2770"/>
      <c r="V7" s="928"/>
      <c r="W7" s="929"/>
      <c r="X7" s="929"/>
      <c r="Y7" s="930"/>
      <c r="Z7" s="925"/>
      <c r="AA7" s="931"/>
      <c r="AB7" s="932"/>
    </row>
    <row r="8" spans="2:32" ht="6.75" customHeight="1" x14ac:dyDescent="0.2">
      <c r="B8" s="2913"/>
      <c r="C8" s="933"/>
      <c r="D8" s="934"/>
      <c r="E8" s="935"/>
      <c r="F8" s="935"/>
      <c r="G8" s="935"/>
      <c r="H8" s="935"/>
      <c r="I8" s="935"/>
      <c r="J8" s="935"/>
      <c r="K8" s="935"/>
      <c r="L8" s="935"/>
      <c r="M8" s="935"/>
      <c r="N8" s="935"/>
      <c r="O8" s="935"/>
      <c r="P8" s="935"/>
      <c r="Q8" s="935"/>
      <c r="R8" s="935"/>
      <c r="S8" s="935"/>
      <c r="T8" s="935"/>
      <c r="U8" s="936"/>
      <c r="V8" s="937"/>
      <c r="W8" s="938"/>
      <c r="X8" s="938"/>
      <c r="Y8" s="939"/>
      <c r="Z8" s="925"/>
      <c r="AA8" s="931"/>
      <c r="AB8" s="932"/>
      <c r="AE8" s="921">
        <v>2</v>
      </c>
    </row>
    <row r="9" spans="2:32" ht="31.5" customHeight="1" x14ac:dyDescent="0.2">
      <c r="B9" s="2913"/>
      <c r="C9" s="940"/>
      <c r="D9" s="941" t="s">
        <v>505</v>
      </c>
      <c r="E9" s="942"/>
      <c r="F9" s="2916" t="s">
        <v>506</v>
      </c>
      <c r="G9" s="2741"/>
      <c r="H9" s="2741"/>
      <c r="I9" s="2741"/>
      <c r="J9" s="2741"/>
      <c r="K9" s="2741"/>
      <c r="L9" s="2741"/>
      <c r="M9" s="2741"/>
      <c r="N9" s="2741"/>
      <c r="O9" s="2741"/>
      <c r="P9" s="2741"/>
      <c r="Q9" s="2741"/>
      <c r="R9" s="2741"/>
      <c r="S9" s="2741"/>
      <c r="T9" s="2741"/>
      <c r="U9" s="2742"/>
      <c r="V9" s="937"/>
      <c r="W9" s="938"/>
      <c r="X9" s="938"/>
      <c r="Y9" s="939"/>
      <c r="Z9" s="925"/>
      <c r="AA9" s="931"/>
      <c r="AB9" s="932"/>
      <c r="AE9" s="921">
        <v>2</v>
      </c>
      <c r="AF9" s="943" t="str">
        <f>IF(AND(AE9=1,AE11=1,AE14=1,AE16=1,AE18=1,AE20=1),"1","2")</f>
        <v>2</v>
      </c>
    </row>
    <row r="10" spans="2:32" ht="6.75" customHeight="1" x14ac:dyDescent="0.2">
      <c r="B10" s="2913"/>
      <c r="C10" s="925"/>
      <c r="D10" s="944"/>
      <c r="E10" s="925"/>
      <c r="F10" s="925"/>
      <c r="G10" s="925"/>
      <c r="H10" s="925"/>
      <c r="I10" s="925"/>
      <c r="J10" s="925"/>
      <c r="K10" s="925"/>
      <c r="L10" s="925"/>
      <c r="M10" s="925"/>
      <c r="N10" s="925"/>
      <c r="O10" s="925"/>
      <c r="P10" s="925"/>
      <c r="Q10" s="925"/>
      <c r="R10" s="925"/>
      <c r="S10" s="925"/>
      <c r="T10" s="925"/>
      <c r="U10" s="925"/>
      <c r="V10" s="937"/>
      <c r="W10" s="938"/>
      <c r="X10" s="938"/>
      <c r="Y10" s="939"/>
      <c r="Z10" s="925"/>
      <c r="AA10" s="931"/>
      <c r="AB10" s="932"/>
    </row>
    <row r="11" spans="2:32" x14ac:dyDescent="0.2">
      <c r="B11" s="2913"/>
      <c r="C11" s="925"/>
      <c r="D11" s="944" t="s">
        <v>507</v>
      </c>
      <c r="E11" s="925"/>
      <c r="F11" s="925" t="s">
        <v>937</v>
      </c>
      <c r="G11" s="925"/>
      <c r="H11" s="925"/>
      <c r="I11" s="925"/>
      <c r="J11" s="925"/>
      <c r="K11" s="925"/>
      <c r="L11" s="925"/>
      <c r="M11" s="925"/>
      <c r="N11" s="925"/>
      <c r="O11" s="925"/>
      <c r="P11" s="925"/>
      <c r="Q11" s="925"/>
      <c r="R11" s="925"/>
      <c r="S11" s="925"/>
      <c r="T11" s="925"/>
      <c r="U11" s="925"/>
      <c r="V11" s="928"/>
      <c r="W11" s="929"/>
      <c r="X11" s="929"/>
      <c r="Y11" s="930"/>
      <c r="Z11" s="925"/>
      <c r="AA11" s="931"/>
      <c r="AB11" s="932"/>
      <c r="AE11" s="921">
        <v>2</v>
      </c>
    </row>
    <row r="12" spans="2:32" ht="6" customHeight="1" x14ac:dyDescent="0.2">
      <c r="B12" s="2913"/>
      <c r="C12" s="945"/>
      <c r="D12" s="946"/>
      <c r="E12" s="945"/>
      <c r="F12" s="945"/>
      <c r="G12" s="945"/>
      <c r="H12" s="945"/>
      <c r="I12" s="945"/>
      <c r="J12" s="945"/>
      <c r="K12" s="945"/>
      <c r="L12" s="945"/>
      <c r="M12" s="945"/>
      <c r="N12" s="945"/>
      <c r="O12" s="945"/>
      <c r="P12" s="945"/>
      <c r="Q12" s="945"/>
      <c r="R12" s="945"/>
      <c r="S12" s="945"/>
      <c r="T12" s="945"/>
      <c r="U12" s="947"/>
      <c r="V12" s="948"/>
      <c r="W12" s="949"/>
      <c r="X12" s="949"/>
      <c r="Y12" s="950"/>
      <c r="Z12" s="925"/>
      <c r="AA12" s="931"/>
      <c r="AB12" s="932"/>
    </row>
    <row r="13" spans="2:32" ht="15" customHeight="1" x14ac:dyDescent="0.2">
      <c r="B13" s="2913"/>
      <c r="C13" s="951"/>
      <c r="D13" s="952" t="s">
        <v>509</v>
      </c>
      <c r="E13" s="953"/>
      <c r="F13" s="2855" t="s">
        <v>938</v>
      </c>
      <c r="G13" s="2772"/>
      <c r="H13" s="2772"/>
      <c r="I13" s="2772"/>
      <c r="J13" s="2772"/>
      <c r="K13" s="2772"/>
      <c r="L13" s="2772"/>
      <c r="M13" s="2772"/>
      <c r="N13" s="2772"/>
      <c r="O13" s="2772"/>
      <c r="P13" s="2772"/>
      <c r="Q13" s="2772"/>
      <c r="R13" s="2772"/>
      <c r="S13" s="2772"/>
      <c r="T13" s="2772"/>
      <c r="U13" s="2773"/>
      <c r="V13" s="954"/>
      <c r="W13" s="955"/>
      <c r="X13" s="955"/>
      <c r="Y13" s="956"/>
      <c r="Z13" s="925"/>
      <c r="AA13" s="931"/>
      <c r="AB13" s="932"/>
    </row>
    <row r="14" spans="2:32" ht="12" customHeight="1" x14ac:dyDescent="0.2">
      <c r="B14" s="2913"/>
      <c r="C14" s="945"/>
      <c r="D14" s="957"/>
      <c r="E14" s="958"/>
      <c r="F14" s="958"/>
      <c r="G14" s="958"/>
      <c r="H14" s="958"/>
      <c r="I14" s="958"/>
      <c r="J14" s="958"/>
      <c r="K14" s="958"/>
      <c r="L14" s="958"/>
      <c r="M14" s="958"/>
      <c r="N14" s="958"/>
      <c r="O14" s="958"/>
      <c r="P14" s="958"/>
      <c r="Q14" s="958"/>
      <c r="R14" s="958"/>
      <c r="S14" s="958"/>
      <c r="T14" s="958"/>
      <c r="U14" s="959"/>
      <c r="V14" s="954"/>
      <c r="W14" s="955"/>
      <c r="X14" s="955"/>
      <c r="Y14" s="956"/>
      <c r="Z14" s="925"/>
      <c r="AA14" s="931"/>
      <c r="AB14" s="932"/>
      <c r="AE14" s="921">
        <v>2</v>
      </c>
      <c r="AF14" s="943" t="str">
        <f>IF(AND(AE8=1,AE11=1,AE14=1,AE16=1,AE18=1,AE20=1),"1","2")</f>
        <v>2</v>
      </c>
    </row>
    <row r="15" spans="2:32" ht="7.5" customHeight="1" x14ac:dyDescent="0.2">
      <c r="B15" s="2913"/>
      <c r="C15" s="960"/>
      <c r="D15" s="961"/>
      <c r="E15" s="960"/>
      <c r="F15" s="960"/>
      <c r="G15" s="960"/>
      <c r="H15" s="960"/>
      <c r="I15" s="960"/>
      <c r="J15" s="960"/>
      <c r="K15" s="960"/>
      <c r="L15" s="960"/>
      <c r="M15" s="960"/>
      <c r="N15" s="960"/>
      <c r="O15" s="960"/>
      <c r="P15" s="960"/>
      <c r="Q15" s="960"/>
      <c r="R15" s="960"/>
      <c r="S15" s="960"/>
      <c r="T15" s="960"/>
      <c r="U15" s="960"/>
      <c r="V15" s="948"/>
      <c r="W15" s="949"/>
      <c r="X15" s="949"/>
      <c r="Y15" s="950"/>
      <c r="Z15" s="925"/>
      <c r="AA15" s="931"/>
      <c r="AB15" s="932"/>
    </row>
    <row r="16" spans="2:32" ht="21.75" customHeight="1" x14ac:dyDescent="0.2">
      <c r="B16" s="2913"/>
      <c r="C16" s="945"/>
      <c r="D16" s="946" t="s">
        <v>511</v>
      </c>
      <c r="E16" s="945"/>
      <c r="F16" s="945" t="s">
        <v>939</v>
      </c>
      <c r="G16" s="945"/>
      <c r="H16" s="945"/>
      <c r="I16" s="945"/>
      <c r="J16" s="945"/>
      <c r="K16" s="945"/>
      <c r="L16" s="945"/>
      <c r="M16" s="945"/>
      <c r="N16" s="945"/>
      <c r="O16" s="945"/>
      <c r="P16" s="945"/>
      <c r="Q16" s="945"/>
      <c r="R16" s="945"/>
      <c r="S16" s="945"/>
      <c r="T16" s="945"/>
      <c r="U16" s="947"/>
      <c r="V16" s="954"/>
      <c r="W16" s="955"/>
      <c r="X16" s="955"/>
      <c r="Y16" s="956"/>
      <c r="Z16" s="925"/>
      <c r="AA16" s="931"/>
      <c r="AB16" s="932"/>
      <c r="AE16" s="921">
        <v>2</v>
      </c>
    </row>
    <row r="17" spans="2:31" ht="6" customHeight="1" x14ac:dyDescent="0.2">
      <c r="B17" s="2913"/>
      <c r="C17" s="960"/>
      <c r="D17" s="961"/>
      <c r="E17" s="960"/>
      <c r="F17" s="960"/>
      <c r="G17" s="960"/>
      <c r="H17" s="960"/>
      <c r="I17" s="960"/>
      <c r="J17" s="960"/>
      <c r="K17" s="960"/>
      <c r="L17" s="960"/>
      <c r="M17" s="960"/>
      <c r="N17" s="960"/>
      <c r="O17" s="960"/>
      <c r="P17" s="960"/>
      <c r="Q17" s="960"/>
      <c r="R17" s="960"/>
      <c r="S17" s="960"/>
      <c r="T17" s="960"/>
      <c r="U17" s="960"/>
      <c r="V17" s="948"/>
      <c r="W17" s="949"/>
      <c r="X17" s="949"/>
      <c r="Y17" s="950"/>
      <c r="Z17" s="925"/>
      <c r="AA17" s="931"/>
      <c r="AB17" s="932"/>
    </row>
    <row r="18" spans="2:31" ht="21.75" customHeight="1" x14ac:dyDescent="0.2">
      <c r="B18" s="2913"/>
      <c r="C18" s="945"/>
      <c r="D18" s="946" t="s">
        <v>513</v>
      </c>
      <c r="E18" s="945"/>
      <c r="F18" s="945" t="s">
        <v>253</v>
      </c>
      <c r="G18" s="945"/>
      <c r="H18" s="945"/>
      <c r="I18" s="945"/>
      <c r="J18" s="945"/>
      <c r="K18" s="945"/>
      <c r="L18" s="945"/>
      <c r="M18" s="945"/>
      <c r="N18" s="945"/>
      <c r="O18" s="945"/>
      <c r="P18" s="945"/>
      <c r="Q18" s="945"/>
      <c r="R18" s="945"/>
      <c r="S18" s="945"/>
      <c r="T18" s="945"/>
      <c r="U18" s="947"/>
      <c r="V18" s="954"/>
      <c r="W18" s="955"/>
      <c r="X18" s="955"/>
      <c r="Y18" s="956"/>
      <c r="Z18" s="925"/>
      <c r="AA18" s="931"/>
      <c r="AB18" s="932"/>
      <c r="AE18" s="921">
        <v>2</v>
      </c>
    </row>
    <row r="19" spans="2:31" ht="8.25" customHeight="1" x14ac:dyDescent="0.2">
      <c r="B19" s="2913"/>
      <c r="C19" s="960"/>
      <c r="D19" s="961"/>
      <c r="E19" s="960"/>
      <c r="F19" s="960"/>
      <c r="G19" s="960"/>
      <c r="H19" s="960"/>
      <c r="I19" s="960"/>
      <c r="J19" s="960"/>
      <c r="K19" s="960"/>
      <c r="L19" s="960"/>
      <c r="M19" s="960"/>
      <c r="N19" s="960"/>
      <c r="O19" s="960"/>
      <c r="P19" s="960"/>
      <c r="Q19" s="960"/>
      <c r="R19" s="960"/>
      <c r="S19" s="960"/>
      <c r="T19" s="960"/>
      <c r="U19" s="960"/>
      <c r="V19" s="948"/>
      <c r="W19" s="949"/>
      <c r="X19" s="949"/>
      <c r="Y19" s="950"/>
      <c r="Z19" s="925"/>
      <c r="AA19" s="931"/>
      <c r="AB19" s="932"/>
    </row>
    <row r="20" spans="2:31" x14ac:dyDescent="0.2">
      <c r="B20" s="2913"/>
      <c r="C20" s="960"/>
      <c r="D20" s="961" t="s">
        <v>514</v>
      </c>
      <c r="E20" s="960"/>
      <c r="F20" s="960" t="s">
        <v>940</v>
      </c>
      <c r="G20" s="960"/>
      <c r="H20" s="960"/>
      <c r="I20" s="960"/>
      <c r="J20" s="960"/>
      <c r="K20" s="960"/>
      <c r="L20" s="960"/>
      <c r="M20" s="960"/>
      <c r="N20" s="960"/>
      <c r="O20" s="960"/>
      <c r="P20" s="960"/>
      <c r="Q20" s="960"/>
      <c r="R20" s="960"/>
      <c r="S20" s="960"/>
      <c r="T20" s="960"/>
      <c r="U20" s="960"/>
      <c r="V20" s="954"/>
      <c r="W20" s="955"/>
      <c r="X20" s="955"/>
      <c r="Y20" s="956"/>
      <c r="Z20" s="925"/>
      <c r="AA20" s="931"/>
      <c r="AB20" s="932"/>
      <c r="AE20" s="921">
        <v>2</v>
      </c>
    </row>
    <row r="21" spans="2:31" ht="17.25" customHeight="1" x14ac:dyDescent="0.2">
      <c r="B21" s="2914"/>
      <c r="C21" s="945"/>
      <c r="D21" s="945" t="s">
        <v>251</v>
      </c>
      <c r="E21" s="945"/>
      <c r="F21" s="945" t="s">
        <v>516</v>
      </c>
      <c r="G21" s="945"/>
      <c r="H21" s="945"/>
      <c r="I21" s="945"/>
      <c r="J21" s="945"/>
      <c r="K21" s="945"/>
      <c r="L21" s="945"/>
      <c r="M21" s="945"/>
      <c r="N21" s="945"/>
      <c r="O21" s="945"/>
      <c r="P21" s="945"/>
      <c r="Q21" s="945"/>
      <c r="R21" s="945"/>
      <c r="S21" s="945"/>
      <c r="T21" s="945"/>
      <c r="U21" s="947"/>
      <c r="V21" s="954"/>
      <c r="W21" s="955"/>
      <c r="X21" s="955"/>
      <c r="Y21" s="956"/>
      <c r="Z21" s="925"/>
      <c r="AA21" s="931"/>
      <c r="AB21" s="932"/>
    </row>
    <row r="22" spans="2:31" ht="7.5" customHeight="1" x14ac:dyDescent="0.2">
      <c r="B22" s="962"/>
      <c r="C22" s="960"/>
      <c r="D22" s="960"/>
      <c r="E22" s="960"/>
      <c r="F22" s="960"/>
      <c r="G22" s="960"/>
      <c r="H22" s="960"/>
      <c r="I22" s="960"/>
      <c r="J22" s="960"/>
      <c r="K22" s="960"/>
      <c r="L22" s="960"/>
      <c r="M22" s="960"/>
      <c r="N22" s="960"/>
      <c r="O22" s="960"/>
      <c r="P22" s="960"/>
      <c r="Q22" s="960"/>
      <c r="R22" s="960"/>
      <c r="S22" s="960"/>
      <c r="T22" s="960"/>
      <c r="U22" s="963"/>
      <c r="V22" s="964"/>
      <c r="W22" s="964"/>
      <c r="X22" s="964"/>
      <c r="Y22" s="965"/>
      <c r="Z22" s="925"/>
      <c r="AA22" s="931"/>
      <c r="AB22" s="932"/>
    </row>
    <row r="23" spans="2:31" x14ac:dyDescent="0.2">
      <c r="B23" s="2866" t="s">
        <v>224</v>
      </c>
      <c r="C23" s="951"/>
      <c r="D23" s="951" t="s">
        <v>941</v>
      </c>
      <c r="E23" s="951"/>
      <c r="F23" s="951"/>
      <c r="G23" s="951"/>
      <c r="H23" s="951"/>
      <c r="I23" s="951"/>
      <c r="J23" s="951"/>
      <c r="K23" s="951"/>
      <c r="L23" s="951"/>
      <c r="M23" s="951"/>
      <c r="N23" s="951"/>
      <c r="O23" s="951"/>
      <c r="P23" s="951"/>
      <c r="Q23" s="951"/>
      <c r="R23" s="951"/>
      <c r="S23" s="951"/>
      <c r="T23" s="951"/>
      <c r="U23" s="966"/>
      <c r="V23" s="967"/>
      <c r="W23" s="968"/>
      <c r="X23" s="968"/>
      <c r="Y23" s="969"/>
      <c r="Z23" s="925"/>
      <c r="AA23" s="931"/>
      <c r="AB23" s="932"/>
    </row>
    <row r="24" spans="2:31" ht="15.75" customHeight="1" x14ac:dyDescent="0.2">
      <c r="B24" s="2854"/>
      <c r="C24" s="960"/>
      <c r="D24" s="960"/>
      <c r="E24" s="2867" t="s">
        <v>518</v>
      </c>
      <c r="F24" s="2846"/>
      <c r="G24" s="2846"/>
      <c r="H24" s="2846"/>
      <c r="I24" s="2846"/>
      <c r="J24" s="2846"/>
      <c r="K24" s="2846"/>
      <c r="L24" s="2846"/>
      <c r="M24" s="2846"/>
      <c r="N24" s="2846"/>
      <c r="O24" s="2846"/>
      <c r="P24" s="2846"/>
      <c r="Q24" s="2846"/>
      <c r="R24" s="2846"/>
      <c r="S24" s="2846"/>
      <c r="T24" s="2846"/>
      <c r="U24" s="2857"/>
      <c r="V24" s="970"/>
      <c r="W24" s="964"/>
      <c r="X24" s="964"/>
      <c r="Y24" s="965"/>
      <c r="Z24" s="925"/>
      <c r="AA24" s="931"/>
      <c r="AB24" s="932"/>
    </row>
    <row r="25" spans="2:31" ht="12.75" customHeight="1" x14ac:dyDescent="0.2">
      <c r="B25" s="2854"/>
      <c r="C25" s="960"/>
      <c r="D25" s="960"/>
      <c r="E25" s="2846"/>
      <c r="F25" s="2846"/>
      <c r="G25" s="2846"/>
      <c r="H25" s="2846"/>
      <c r="I25" s="2846"/>
      <c r="J25" s="2846"/>
      <c r="K25" s="2846"/>
      <c r="L25" s="2846"/>
      <c r="M25" s="2846"/>
      <c r="N25" s="2846"/>
      <c r="O25" s="2846"/>
      <c r="P25" s="2846"/>
      <c r="Q25" s="2846"/>
      <c r="R25" s="2846"/>
      <c r="S25" s="2846"/>
      <c r="T25" s="2846"/>
      <c r="U25" s="2857"/>
      <c r="V25" s="970"/>
      <c r="W25" s="964"/>
      <c r="X25" s="964"/>
      <c r="Y25" s="965"/>
      <c r="Z25" s="925"/>
      <c r="AA25" s="931"/>
      <c r="AB25" s="932"/>
    </row>
    <row r="26" spans="2:31" ht="4.5" customHeight="1" x14ac:dyDescent="0.2">
      <c r="B26" s="2854"/>
      <c r="C26" s="960"/>
      <c r="D26" s="960"/>
      <c r="E26" s="971"/>
      <c r="F26" s="971"/>
      <c r="G26" s="971"/>
      <c r="H26" s="971"/>
      <c r="I26" s="971"/>
      <c r="J26" s="971"/>
      <c r="K26" s="971"/>
      <c r="L26" s="971"/>
      <c r="M26" s="971"/>
      <c r="N26" s="971"/>
      <c r="O26" s="971"/>
      <c r="P26" s="971"/>
      <c r="Q26" s="971"/>
      <c r="R26" s="971"/>
      <c r="S26" s="971"/>
      <c r="T26" s="971"/>
      <c r="U26" s="971"/>
      <c r="V26" s="970"/>
      <c r="W26" s="964"/>
      <c r="X26" s="964"/>
      <c r="Y26" s="965"/>
      <c r="Z26" s="925"/>
      <c r="AA26" s="931"/>
      <c r="AB26" s="932"/>
    </row>
    <row r="27" spans="2:31" ht="24.75" customHeight="1" x14ac:dyDescent="0.2">
      <c r="B27" s="2854"/>
      <c r="C27" s="960"/>
      <c r="D27" s="972"/>
      <c r="E27" s="2868"/>
      <c r="F27" s="2869"/>
      <c r="G27" s="2869"/>
      <c r="H27" s="2869"/>
      <c r="I27" s="2869"/>
      <c r="J27" s="2869"/>
      <c r="K27" s="2869"/>
      <c r="L27" s="2870"/>
      <c r="M27" s="2871" t="s">
        <v>225</v>
      </c>
      <c r="N27" s="2872"/>
      <c r="O27" s="2873"/>
      <c r="P27" s="2871" t="s">
        <v>226</v>
      </c>
      <c r="Q27" s="2872"/>
      <c r="R27" s="2873"/>
      <c r="S27" s="973"/>
      <c r="T27" s="974"/>
      <c r="U27" s="975"/>
      <c r="V27" s="976"/>
      <c r="W27" s="977"/>
      <c r="X27" s="977"/>
      <c r="Y27" s="978"/>
      <c r="Z27" s="925"/>
      <c r="AA27" s="931"/>
      <c r="AB27" s="932"/>
    </row>
    <row r="28" spans="2:31" ht="30" customHeight="1" x14ac:dyDescent="0.2">
      <c r="B28" s="2854"/>
      <c r="C28" s="960"/>
      <c r="D28" s="979" t="s">
        <v>272</v>
      </c>
      <c r="E28" s="2874" t="s">
        <v>942</v>
      </c>
      <c r="F28" s="2874"/>
      <c r="G28" s="2874"/>
      <c r="H28" s="2874"/>
      <c r="I28" s="2874"/>
      <c r="J28" s="2874"/>
      <c r="K28" s="2874"/>
      <c r="L28" s="2874"/>
      <c r="M28" s="2875"/>
      <c r="N28" s="2876"/>
      <c r="O28" s="980" t="s">
        <v>284</v>
      </c>
      <c r="P28" s="2875"/>
      <c r="Q28" s="2876"/>
      <c r="R28" s="980" t="s">
        <v>232</v>
      </c>
      <c r="S28" s="981"/>
      <c r="T28" s="982"/>
      <c r="U28" s="983"/>
      <c r="V28" s="984"/>
      <c r="W28" s="985"/>
      <c r="X28" s="985"/>
      <c r="Y28" s="986"/>
      <c r="Z28" s="925"/>
      <c r="AA28" s="931"/>
      <c r="AB28" s="932"/>
    </row>
    <row r="29" spans="2:31" ht="36" customHeight="1" x14ac:dyDescent="0.2">
      <c r="B29" s="2854"/>
      <c r="C29" s="960"/>
      <c r="D29" s="979" t="s">
        <v>434</v>
      </c>
      <c r="E29" s="2874" t="s">
        <v>519</v>
      </c>
      <c r="F29" s="2874"/>
      <c r="G29" s="2874"/>
      <c r="H29" s="2874"/>
      <c r="I29" s="2874"/>
      <c r="J29" s="2874"/>
      <c r="K29" s="2874"/>
      <c r="L29" s="2874"/>
      <c r="M29" s="2875"/>
      <c r="N29" s="2876"/>
      <c r="O29" s="980" t="s">
        <v>284</v>
      </c>
      <c r="P29" s="2900"/>
      <c r="Q29" s="2900"/>
      <c r="R29" s="2900"/>
      <c r="S29" s="2901" t="s">
        <v>520</v>
      </c>
      <c r="T29" s="2748"/>
      <c r="U29" s="2749"/>
      <c r="V29" s="2897" t="str">
        <f>IF(OR(M28="",M29=""),"",IF(M29/M28&gt;=0.3,"○","×"))</f>
        <v/>
      </c>
      <c r="W29" s="2898"/>
      <c r="X29" s="2898"/>
      <c r="Y29" s="2899"/>
      <c r="Z29" s="925"/>
      <c r="AA29" s="931"/>
      <c r="AB29" s="932"/>
      <c r="AD29" s="921">
        <v>0</v>
      </c>
    </row>
    <row r="30" spans="2:31" ht="36" customHeight="1" x14ac:dyDescent="0.2">
      <c r="B30" s="2854"/>
      <c r="C30" s="960"/>
      <c r="D30" s="979" t="s">
        <v>191</v>
      </c>
      <c r="E30" s="2874" t="s">
        <v>521</v>
      </c>
      <c r="F30" s="2874"/>
      <c r="G30" s="2874"/>
      <c r="H30" s="2874"/>
      <c r="I30" s="2874"/>
      <c r="J30" s="2874"/>
      <c r="K30" s="2874"/>
      <c r="L30" s="2874"/>
      <c r="M30" s="2875"/>
      <c r="N30" s="2876"/>
      <c r="O30" s="980" t="s">
        <v>284</v>
      </c>
      <c r="P30" s="2900"/>
      <c r="Q30" s="2900"/>
      <c r="R30" s="2900"/>
      <c r="S30" s="2901" t="s">
        <v>522</v>
      </c>
      <c r="T30" s="2748"/>
      <c r="U30" s="2749"/>
      <c r="V30" s="2897" t="str">
        <f>IF(OR(M28="",M30=""),"",IF(M30/M28&gt;=0.5,"○","×"))</f>
        <v/>
      </c>
      <c r="W30" s="2898"/>
      <c r="X30" s="2898"/>
      <c r="Y30" s="2899"/>
      <c r="Z30" s="925"/>
      <c r="AA30" s="931"/>
      <c r="AB30" s="932"/>
      <c r="AD30" s="921">
        <v>0</v>
      </c>
      <c r="AE30" s="943" t="str">
        <f>IF(OR(V29="○",V30="○",V31="○"),"1","2")</f>
        <v>2</v>
      </c>
    </row>
    <row r="31" spans="2:31" ht="36" customHeight="1" x14ac:dyDescent="0.2">
      <c r="B31" s="2854"/>
      <c r="C31" s="960"/>
      <c r="D31" s="979" t="s">
        <v>435</v>
      </c>
      <c r="E31" s="2902" t="s">
        <v>943</v>
      </c>
      <c r="F31" s="2902"/>
      <c r="G31" s="2902"/>
      <c r="H31" s="2902"/>
      <c r="I31" s="2902"/>
      <c r="J31" s="2902"/>
      <c r="K31" s="2902"/>
      <c r="L31" s="2902"/>
      <c r="M31" s="2903"/>
      <c r="N31" s="2903"/>
      <c r="O31" s="2903"/>
      <c r="P31" s="2875"/>
      <c r="Q31" s="2876"/>
      <c r="R31" s="980" t="s">
        <v>232</v>
      </c>
      <c r="S31" s="2904" t="s">
        <v>523</v>
      </c>
      <c r="T31" s="2741"/>
      <c r="U31" s="2742"/>
      <c r="V31" s="2897" t="str">
        <f>IF(P31="","",IF(P28=0,"×",IF(OR(P28="",P31=""),"",IF(P31/P28&gt;=0.4,"○","×"))))</f>
        <v/>
      </c>
      <c r="W31" s="2898"/>
      <c r="X31" s="2898"/>
      <c r="Y31" s="2899"/>
      <c r="Z31" s="925"/>
      <c r="AA31" s="931"/>
      <c r="AB31" s="932"/>
      <c r="AD31" s="921">
        <v>1</v>
      </c>
    </row>
    <row r="32" spans="2:31" ht="12" customHeight="1" x14ac:dyDescent="0.2">
      <c r="B32" s="2854"/>
      <c r="C32" s="960"/>
      <c r="D32" s="960"/>
      <c r="E32" s="960"/>
      <c r="F32" s="960"/>
      <c r="G32" s="960"/>
      <c r="H32" s="960"/>
      <c r="I32" s="960"/>
      <c r="J32" s="960"/>
      <c r="K32" s="960"/>
      <c r="L32" s="960"/>
      <c r="M32" s="960"/>
      <c r="N32" s="960"/>
      <c r="O32" s="960"/>
      <c r="P32" s="960"/>
      <c r="Q32" s="960"/>
      <c r="R32" s="960"/>
      <c r="S32" s="960"/>
      <c r="T32" s="960"/>
      <c r="U32" s="960"/>
      <c r="V32" s="970"/>
      <c r="W32" s="964"/>
      <c r="X32" s="964"/>
      <c r="Y32" s="965"/>
      <c r="Z32" s="925"/>
      <c r="AA32" s="931"/>
      <c r="AB32" s="932"/>
    </row>
    <row r="33" spans="1:37" x14ac:dyDescent="0.2">
      <c r="B33" s="2854"/>
      <c r="C33" s="960"/>
      <c r="D33" s="960" t="s">
        <v>524</v>
      </c>
      <c r="E33" s="960"/>
      <c r="F33" s="960"/>
      <c r="G33" s="960"/>
      <c r="H33" s="960"/>
      <c r="I33" s="960"/>
      <c r="J33" s="960"/>
      <c r="K33" s="960"/>
      <c r="L33" s="960"/>
      <c r="M33" s="960"/>
      <c r="N33" s="960"/>
      <c r="O33" s="960"/>
      <c r="P33" s="960"/>
      <c r="Q33" s="960"/>
      <c r="R33" s="960"/>
      <c r="S33" s="960"/>
      <c r="T33" s="960"/>
      <c r="U33" s="960"/>
      <c r="V33" s="970"/>
      <c r="W33" s="964"/>
      <c r="X33" s="964"/>
      <c r="Y33" s="965"/>
      <c r="Z33" s="925"/>
      <c r="AA33" s="931"/>
      <c r="AB33" s="932"/>
    </row>
    <row r="34" spans="1:37" ht="4.5" customHeight="1" x14ac:dyDescent="0.2">
      <c r="B34" s="2854"/>
      <c r="C34" s="960"/>
      <c r="D34" s="960"/>
      <c r="E34" s="960"/>
      <c r="F34" s="960"/>
      <c r="G34" s="960"/>
      <c r="H34" s="960"/>
      <c r="I34" s="960"/>
      <c r="J34" s="960"/>
      <c r="K34" s="960"/>
      <c r="L34" s="960"/>
      <c r="M34" s="960"/>
      <c r="N34" s="960"/>
      <c r="O34" s="960"/>
      <c r="P34" s="960"/>
      <c r="Q34" s="960"/>
      <c r="R34" s="960"/>
      <c r="S34" s="960"/>
      <c r="T34" s="960"/>
      <c r="U34" s="960"/>
      <c r="V34" s="970"/>
      <c r="W34" s="964"/>
      <c r="X34" s="964"/>
      <c r="Y34" s="965"/>
      <c r="Z34" s="925"/>
      <c r="AA34" s="931"/>
      <c r="AB34" s="932"/>
    </row>
    <row r="35" spans="1:37" s="921" customFormat="1" ht="39" customHeight="1" x14ac:dyDescent="0.2">
      <c r="A35" s="919"/>
      <c r="B35" s="2854"/>
      <c r="C35" s="988"/>
      <c r="D35" s="2858" t="s">
        <v>525</v>
      </c>
      <c r="E35" s="2858"/>
      <c r="F35" s="2858"/>
      <c r="G35" s="2858"/>
      <c r="H35" s="2858"/>
      <c r="I35" s="2858"/>
      <c r="J35" s="2858"/>
      <c r="K35" s="2858"/>
      <c r="L35" s="2858"/>
      <c r="M35" s="2858"/>
      <c r="N35" s="2858"/>
      <c r="O35" s="2858"/>
      <c r="P35" s="2858"/>
      <c r="Q35" s="2858"/>
      <c r="R35" s="2858"/>
      <c r="S35" s="2858"/>
      <c r="T35" s="2858"/>
      <c r="U35" s="2858"/>
      <c r="V35" s="955"/>
      <c r="W35" s="955"/>
      <c r="X35" s="955"/>
      <c r="Y35" s="956"/>
      <c r="Z35" s="925"/>
      <c r="AA35" s="931"/>
      <c r="AB35" s="932"/>
      <c r="AE35" s="943">
        <v>2</v>
      </c>
      <c r="AK35" s="987"/>
    </row>
    <row r="36" spans="1:37" s="921" customFormat="1" ht="19.5" customHeight="1" x14ac:dyDescent="0.2">
      <c r="A36" s="919"/>
      <c r="B36" s="2854"/>
      <c r="C36" s="960"/>
      <c r="D36" s="960" t="s">
        <v>526</v>
      </c>
      <c r="E36" s="971"/>
      <c r="F36" s="971"/>
      <c r="G36" s="971"/>
      <c r="H36" s="971"/>
      <c r="I36" s="971"/>
      <c r="J36" s="971"/>
      <c r="K36" s="971"/>
      <c r="L36" s="971"/>
      <c r="M36" s="971"/>
      <c r="N36" s="971"/>
      <c r="O36" s="971"/>
      <c r="P36" s="971"/>
      <c r="Q36" s="971"/>
      <c r="R36" s="971"/>
      <c r="S36" s="971"/>
      <c r="T36" s="971"/>
      <c r="U36" s="971"/>
      <c r="V36" s="989"/>
      <c r="W36" s="990"/>
      <c r="X36" s="990"/>
      <c r="Y36" s="991"/>
      <c r="Z36" s="925"/>
      <c r="AA36" s="931"/>
      <c r="AB36" s="932"/>
      <c r="AK36" s="987"/>
    </row>
    <row r="37" spans="1:37" s="921" customFormat="1" ht="24.75" customHeight="1" x14ac:dyDescent="0.2">
      <c r="A37" s="919"/>
      <c r="B37" s="2854"/>
      <c r="C37" s="960"/>
      <c r="D37" s="960"/>
      <c r="E37" s="992" t="s">
        <v>527</v>
      </c>
      <c r="F37" s="971"/>
      <c r="G37" s="971"/>
      <c r="H37" s="971"/>
      <c r="I37" s="971"/>
      <c r="J37" s="971"/>
      <c r="K37" s="971"/>
      <c r="L37" s="971"/>
      <c r="M37" s="971"/>
      <c r="N37" s="971"/>
      <c r="O37" s="971"/>
      <c r="P37" s="971"/>
      <c r="Q37" s="971"/>
      <c r="R37" s="971"/>
      <c r="S37" s="971"/>
      <c r="T37" s="971"/>
      <c r="U37" s="971"/>
      <c r="V37" s="989"/>
      <c r="W37" s="990"/>
      <c r="X37" s="990"/>
      <c r="Y37" s="991"/>
      <c r="Z37" s="925"/>
      <c r="AA37" s="931"/>
      <c r="AB37" s="932"/>
      <c r="AK37" s="987"/>
    </row>
    <row r="38" spans="1:37" s="921" customFormat="1" ht="26.25" customHeight="1" x14ac:dyDescent="0.2">
      <c r="A38" s="919"/>
      <c r="B38" s="2854"/>
      <c r="C38" s="960"/>
      <c r="E38" s="987"/>
      <c r="F38" s="2894" t="s">
        <v>234</v>
      </c>
      <c r="G38" s="2894"/>
      <c r="H38" s="2894"/>
      <c r="I38" s="2895" t="s">
        <v>235</v>
      </c>
      <c r="J38" s="2895"/>
      <c r="K38" s="2895"/>
      <c r="L38" s="2894" t="s">
        <v>446</v>
      </c>
      <c r="M38" s="2894"/>
      <c r="N38" s="2894"/>
      <c r="O38" s="960"/>
      <c r="P38" s="960"/>
      <c r="Q38" s="960"/>
      <c r="R38" s="960"/>
      <c r="S38" s="960"/>
      <c r="T38" s="960"/>
      <c r="U38" s="960"/>
      <c r="V38" s="2847" t="str">
        <f>IF(OR(T39="",K46=""),"",IF(T39*1&lt;=K46,"○","×"))</f>
        <v/>
      </c>
      <c r="W38" s="2848"/>
      <c r="X38" s="2848"/>
      <c r="Y38" s="2849"/>
      <c r="Z38" s="925"/>
      <c r="AA38" s="931"/>
      <c r="AB38" s="932"/>
      <c r="AK38" s="987"/>
    </row>
    <row r="39" spans="1:37" s="921" customFormat="1" ht="25.5" customHeight="1" x14ac:dyDescent="0.2">
      <c r="A39" s="919"/>
      <c r="B39" s="2854"/>
      <c r="C39" s="960"/>
      <c r="D39" s="993"/>
      <c r="E39" s="919"/>
      <c r="F39" s="919"/>
      <c r="G39" s="955"/>
      <c r="H39" s="993" t="s">
        <v>284</v>
      </c>
      <c r="I39" s="919"/>
      <c r="J39" s="955"/>
      <c r="K39" s="994" t="s">
        <v>232</v>
      </c>
      <c r="L39" s="919"/>
      <c r="M39" s="995"/>
      <c r="N39" s="919" t="s">
        <v>284</v>
      </c>
      <c r="O39" s="2896" t="s">
        <v>274</v>
      </c>
      <c r="P39" s="2896"/>
      <c r="Q39" s="2896"/>
      <c r="R39" s="2896"/>
      <c r="S39" s="2896"/>
      <c r="T39" s="996" t="str">
        <f>IF(OR(G39="",OR(J39="",M39="")),"",IF(OR(G39&lt;=10,OR(J39&lt;=450,M39&lt;=40)),"1",IF(OR(G39&lt;=20,OR(J39&lt;=900,M39&lt;=80)),"2",IF(OR(G39&lt;=30,OR(J39&lt;=1350,M39&lt;=120)),"3",IF(OR(G39&lt;=40,OR(J39&lt;=1800,M39&lt;=160)),"4","5")))))</f>
        <v/>
      </c>
      <c r="U39" s="990" t="s">
        <v>284</v>
      </c>
      <c r="V39" s="970"/>
      <c r="W39" s="964"/>
      <c r="X39" s="964"/>
      <c r="Y39" s="965"/>
      <c r="Z39" s="925"/>
      <c r="AA39" s="931"/>
      <c r="AB39" s="932"/>
      <c r="AK39" s="987"/>
    </row>
    <row r="40" spans="1:37" s="921" customFormat="1" ht="25.5" customHeight="1" x14ac:dyDescent="0.2">
      <c r="A40" s="919"/>
      <c r="B40" s="2854"/>
      <c r="C40" s="960"/>
      <c r="D40" s="993"/>
      <c r="E40" s="997" t="s">
        <v>236</v>
      </c>
      <c r="F40" s="919"/>
      <c r="G40" s="990"/>
      <c r="H40" s="993"/>
      <c r="I40" s="919"/>
      <c r="J40" s="990"/>
      <c r="K40" s="994"/>
      <c r="L40" s="919"/>
      <c r="M40" s="998"/>
      <c r="N40" s="919"/>
      <c r="O40" s="999"/>
      <c r="P40" s="999"/>
      <c r="Q40" s="999"/>
      <c r="R40" s="999"/>
      <c r="S40" s="999"/>
      <c r="T40" s="1000"/>
      <c r="U40" s="990"/>
      <c r="V40" s="970"/>
      <c r="W40" s="964"/>
      <c r="X40" s="964"/>
      <c r="Y40" s="965"/>
      <c r="Z40" s="925"/>
      <c r="AA40" s="931"/>
      <c r="AB40" s="932"/>
      <c r="AK40" s="987"/>
    </row>
    <row r="41" spans="1:37" s="921" customFormat="1" ht="30" customHeight="1" x14ac:dyDescent="0.2">
      <c r="A41" s="919"/>
      <c r="B41" s="2854"/>
      <c r="C41" s="960"/>
      <c r="D41" s="993"/>
      <c r="E41" s="2893" t="s">
        <v>528</v>
      </c>
      <c r="F41" s="2727"/>
      <c r="G41" s="2727"/>
      <c r="H41" s="2727"/>
      <c r="I41" s="2727"/>
      <c r="J41" s="2727"/>
      <c r="K41" s="2727"/>
      <c r="L41" s="2727"/>
      <c r="M41" s="2727"/>
      <c r="N41" s="2727"/>
      <c r="O41" s="2727"/>
      <c r="P41" s="2727"/>
      <c r="Q41" s="2727"/>
      <c r="R41" s="2727"/>
      <c r="S41" s="2727"/>
      <c r="T41" s="2727"/>
      <c r="U41" s="2728"/>
      <c r="V41" s="970"/>
      <c r="W41" s="964"/>
      <c r="X41" s="964"/>
      <c r="Y41" s="965"/>
      <c r="Z41" s="925"/>
      <c r="AA41" s="931"/>
      <c r="AB41" s="932"/>
      <c r="AK41" s="987"/>
    </row>
    <row r="42" spans="1:37" s="921" customFormat="1" ht="25.5" customHeight="1" x14ac:dyDescent="0.2">
      <c r="A42" s="919"/>
      <c r="B42" s="2854"/>
      <c r="C42" s="960"/>
      <c r="D42" s="993"/>
      <c r="E42" s="919"/>
      <c r="F42" s="919"/>
      <c r="G42" s="990" t="s">
        <v>529</v>
      </c>
      <c r="H42" s="993"/>
      <c r="I42" s="919"/>
      <c r="J42" s="990"/>
      <c r="K42" s="994"/>
      <c r="L42" s="919"/>
      <c r="M42" s="998"/>
      <c r="N42" s="919"/>
      <c r="O42" s="999"/>
      <c r="P42" s="999"/>
      <c r="Q42" s="999"/>
      <c r="R42" s="999"/>
      <c r="S42" s="999"/>
      <c r="T42" s="1000"/>
      <c r="U42" s="990"/>
      <c r="V42" s="970"/>
      <c r="W42" s="964"/>
      <c r="X42" s="964"/>
      <c r="Y42" s="965"/>
      <c r="Z42" s="925"/>
      <c r="AA42" s="931"/>
      <c r="AB42" s="932"/>
      <c r="AK42" s="987"/>
    </row>
    <row r="43" spans="1:37" s="921" customFormat="1" ht="25.5" customHeight="1" x14ac:dyDescent="0.2">
      <c r="A43" s="919"/>
      <c r="B43" s="2854"/>
      <c r="C43" s="960"/>
      <c r="D43" s="993"/>
      <c r="E43" s="919"/>
      <c r="F43" s="919"/>
      <c r="G43" s="1001"/>
      <c r="H43" s="993" t="s">
        <v>284</v>
      </c>
      <c r="I43" s="919"/>
      <c r="J43" s="990"/>
      <c r="K43" s="994"/>
      <c r="L43" s="919" t="s">
        <v>530</v>
      </c>
      <c r="M43" s="998"/>
      <c r="N43" s="919"/>
      <c r="O43" s="999"/>
      <c r="P43" s="999"/>
      <c r="Q43" s="999"/>
      <c r="R43" s="999"/>
      <c r="S43" s="999"/>
      <c r="T43" s="996" t="str">
        <f>IF(OR(G43=""),"",IF(OR(G43&lt;=50),"1",IF(OR(G43&lt;=100),"2",IF(OR(G43&lt;=150),"3",IF(OR(G43&lt;=200),"4",IF(OR(G43&lt;=250),"5","6"))))))</f>
        <v/>
      </c>
      <c r="U43" s="990" t="s">
        <v>284</v>
      </c>
      <c r="V43" s="2847" t="str">
        <f>IF(OR(T39="",K46=""),"",IF(AND(T43&gt;=3,K46&gt;=3),"○","×"))</f>
        <v/>
      </c>
      <c r="W43" s="2848"/>
      <c r="X43" s="2848"/>
      <c r="Y43" s="2849"/>
      <c r="Z43" s="925"/>
      <c r="AA43" s="931"/>
      <c r="AB43" s="932"/>
      <c r="AE43" s="943" t="str">
        <f>IF(OR(V38="○",V43="○"),"1","2")</f>
        <v>2</v>
      </c>
      <c r="AK43" s="987"/>
    </row>
    <row r="44" spans="1:37" s="921" customFormat="1" ht="12" customHeight="1" x14ac:dyDescent="0.2">
      <c r="A44" s="919"/>
      <c r="B44" s="2854"/>
      <c r="C44" s="960"/>
      <c r="D44" s="960"/>
      <c r="E44" s="919"/>
      <c r="F44" s="960"/>
      <c r="G44" s="919"/>
      <c r="H44" s="960"/>
      <c r="I44" s="960"/>
      <c r="J44" s="960"/>
      <c r="K44" s="960"/>
      <c r="L44" s="960"/>
      <c r="M44" s="960"/>
      <c r="N44" s="960"/>
      <c r="O44" s="960"/>
      <c r="P44" s="960"/>
      <c r="Q44" s="960"/>
      <c r="R44" s="960"/>
      <c r="S44" s="960"/>
      <c r="T44" s="960"/>
      <c r="U44" s="960"/>
      <c r="V44" s="970"/>
      <c r="W44" s="964"/>
      <c r="X44" s="964"/>
      <c r="Y44" s="965"/>
      <c r="Z44" s="925"/>
      <c r="AA44" s="931"/>
      <c r="AB44" s="932"/>
      <c r="AK44" s="987"/>
    </row>
    <row r="45" spans="1:37" s="921" customFormat="1" ht="22.5" customHeight="1" x14ac:dyDescent="0.2">
      <c r="A45" s="919"/>
      <c r="B45" s="2854"/>
      <c r="C45" s="960"/>
      <c r="D45" s="2887"/>
      <c r="E45" s="2888"/>
      <c r="F45" s="2888"/>
      <c r="G45" s="2888"/>
      <c r="H45" s="2888"/>
      <c r="I45" s="2888"/>
      <c r="J45" s="2889"/>
      <c r="K45" s="2890" t="s">
        <v>237</v>
      </c>
      <c r="L45" s="2891"/>
      <c r="M45" s="2891"/>
      <c r="N45" s="2891"/>
      <c r="O45" s="2892"/>
      <c r="P45" s="2890" t="s">
        <v>238</v>
      </c>
      <c r="Q45" s="2891"/>
      <c r="R45" s="2891"/>
      <c r="S45" s="2891"/>
      <c r="T45" s="2892"/>
      <c r="U45" s="960"/>
      <c r="V45" s="970"/>
      <c r="W45" s="964"/>
      <c r="X45" s="964"/>
      <c r="Y45" s="965"/>
      <c r="Z45" s="925"/>
      <c r="AA45" s="931"/>
      <c r="AB45" s="932"/>
      <c r="AK45" s="987"/>
    </row>
    <row r="46" spans="1:37" s="921" customFormat="1" ht="22.5" customHeight="1" x14ac:dyDescent="0.2">
      <c r="A46" s="919"/>
      <c r="B46" s="2854"/>
      <c r="C46" s="960"/>
      <c r="D46" s="2877" t="s">
        <v>239</v>
      </c>
      <c r="E46" s="2878"/>
      <c r="F46" s="2878"/>
      <c r="G46" s="2878"/>
      <c r="H46" s="2878"/>
      <c r="I46" s="2879"/>
      <c r="J46" s="1002" t="s">
        <v>240</v>
      </c>
      <c r="K46" s="2883"/>
      <c r="L46" s="2719"/>
      <c r="M46" s="2719"/>
      <c r="N46" s="2719"/>
      <c r="O46" s="1003" t="s">
        <v>284</v>
      </c>
      <c r="P46" s="2884"/>
      <c r="Q46" s="2885"/>
      <c r="R46" s="2885"/>
      <c r="S46" s="2885"/>
      <c r="T46" s="2886"/>
      <c r="U46" s="960"/>
      <c r="V46" s="970"/>
      <c r="W46" s="964"/>
      <c r="X46" s="964"/>
      <c r="Y46" s="965"/>
      <c r="Z46" s="925"/>
      <c r="AA46" s="931"/>
      <c r="AB46" s="932"/>
      <c r="AK46" s="987"/>
    </row>
    <row r="47" spans="1:37" s="921" customFormat="1" ht="22.5" customHeight="1" x14ac:dyDescent="0.2">
      <c r="A47" s="919"/>
      <c r="B47" s="2854"/>
      <c r="C47" s="960"/>
      <c r="D47" s="2880"/>
      <c r="E47" s="2881"/>
      <c r="F47" s="2881"/>
      <c r="G47" s="2881"/>
      <c r="H47" s="2881"/>
      <c r="I47" s="2882"/>
      <c r="J47" s="1002" t="s">
        <v>241</v>
      </c>
      <c r="K47" s="2875"/>
      <c r="L47" s="2724"/>
      <c r="M47" s="2724"/>
      <c r="N47" s="2724"/>
      <c r="O47" s="1003" t="s">
        <v>284</v>
      </c>
      <c r="P47" s="2875"/>
      <c r="Q47" s="2724"/>
      <c r="R47" s="2724"/>
      <c r="S47" s="2724"/>
      <c r="T47" s="1003" t="s">
        <v>284</v>
      </c>
      <c r="U47" s="960"/>
      <c r="V47" s="970"/>
      <c r="W47" s="964"/>
      <c r="X47" s="964"/>
      <c r="Y47" s="965"/>
      <c r="Z47" s="925"/>
      <c r="AA47" s="931"/>
      <c r="AB47" s="932"/>
      <c r="AK47" s="987"/>
    </row>
    <row r="48" spans="1:37" s="921" customFormat="1" ht="22.5" customHeight="1" x14ac:dyDescent="0.2">
      <c r="A48" s="919"/>
      <c r="B48" s="2854"/>
      <c r="C48" s="960"/>
      <c r="D48" s="1004"/>
      <c r="E48" s="1004"/>
      <c r="F48" s="1004"/>
      <c r="G48" s="1004"/>
      <c r="H48" s="1004"/>
      <c r="I48" s="1004"/>
      <c r="J48" s="964"/>
      <c r="K48" s="1005"/>
      <c r="L48" s="354"/>
      <c r="M48" s="354"/>
      <c r="N48" s="354"/>
      <c r="O48" s="964"/>
      <c r="P48" s="1005"/>
      <c r="Q48" s="355"/>
      <c r="R48" s="355"/>
      <c r="S48" s="355"/>
      <c r="T48" s="964"/>
      <c r="U48" s="960"/>
      <c r="V48" s="970"/>
      <c r="W48" s="964"/>
      <c r="X48" s="964"/>
      <c r="Y48" s="965"/>
      <c r="Z48" s="925"/>
      <c r="AA48" s="931"/>
      <c r="AB48" s="932"/>
      <c r="AK48" s="987"/>
    </row>
    <row r="49" spans="1:37" s="921" customFormat="1" ht="28.5" customHeight="1" x14ac:dyDescent="0.2">
      <c r="A49" s="919"/>
      <c r="B49" s="2854"/>
      <c r="C49" s="960"/>
      <c r="D49" s="2846" t="s">
        <v>531</v>
      </c>
      <c r="E49" s="2688"/>
      <c r="F49" s="2688"/>
      <c r="G49" s="2688"/>
      <c r="H49" s="2688"/>
      <c r="I49" s="2688"/>
      <c r="J49" s="2688"/>
      <c r="K49" s="2688"/>
      <c r="L49" s="2688"/>
      <c r="M49" s="2688"/>
      <c r="N49" s="2688"/>
      <c r="O49" s="2688"/>
      <c r="P49" s="2688"/>
      <c r="Q49" s="2688"/>
      <c r="R49" s="2688"/>
      <c r="S49" s="2688"/>
      <c r="T49" s="2688"/>
      <c r="U49" s="2689"/>
      <c r="V49" s="2847" t="str">
        <f>IF(OR(T39="",K46=""),"",IF(T39+1&lt;=K46,"○","×"))</f>
        <v/>
      </c>
      <c r="W49" s="2848"/>
      <c r="X49" s="2848"/>
      <c r="Y49" s="2849"/>
      <c r="Z49" s="925"/>
      <c r="AA49" s="931"/>
      <c r="AB49" s="932"/>
      <c r="AE49" s="943" t="str">
        <f>IF(OR(V49="○"),"1","2")</f>
        <v>2</v>
      </c>
      <c r="AK49" s="987"/>
    </row>
    <row r="50" spans="1:37" s="921" customFormat="1" ht="8.25" customHeight="1" x14ac:dyDescent="0.2">
      <c r="A50" s="919"/>
      <c r="B50" s="2854"/>
      <c r="C50" s="960"/>
      <c r="D50" s="960"/>
      <c r="E50" s="960"/>
      <c r="F50" s="960"/>
      <c r="G50" s="960"/>
      <c r="H50" s="960"/>
      <c r="I50" s="960"/>
      <c r="J50" s="960"/>
      <c r="K50" s="960"/>
      <c r="L50" s="960"/>
      <c r="M50" s="960"/>
      <c r="N50" s="960"/>
      <c r="O50" s="960"/>
      <c r="P50" s="960"/>
      <c r="Q50" s="960"/>
      <c r="R50" s="960"/>
      <c r="S50" s="960"/>
      <c r="T50" s="960"/>
      <c r="U50" s="960"/>
      <c r="V50" s="2850"/>
      <c r="W50" s="2851"/>
      <c r="X50" s="2851"/>
      <c r="Y50" s="2852"/>
      <c r="Z50" s="925"/>
      <c r="AA50" s="931"/>
      <c r="AB50" s="932"/>
      <c r="AK50" s="987"/>
    </row>
    <row r="51" spans="1:37" s="921" customFormat="1" ht="6" customHeight="1" x14ac:dyDescent="0.2">
      <c r="A51" s="919"/>
      <c r="B51" s="1006"/>
      <c r="C51" s="951"/>
      <c r="D51" s="951"/>
      <c r="E51" s="951"/>
      <c r="F51" s="951"/>
      <c r="G51" s="951"/>
      <c r="H51" s="951"/>
      <c r="I51" s="951"/>
      <c r="J51" s="951"/>
      <c r="K51" s="951"/>
      <c r="L51" s="951"/>
      <c r="M51" s="951"/>
      <c r="N51" s="951"/>
      <c r="O51" s="951"/>
      <c r="P51" s="951"/>
      <c r="Q51" s="951"/>
      <c r="R51" s="951"/>
      <c r="S51" s="951"/>
      <c r="T51" s="951"/>
      <c r="U51" s="951"/>
      <c r="V51" s="964"/>
      <c r="W51" s="964"/>
      <c r="X51" s="964"/>
      <c r="Y51" s="965"/>
      <c r="Z51" s="925"/>
      <c r="AA51" s="931"/>
      <c r="AB51" s="932"/>
      <c r="AK51" s="987"/>
    </row>
    <row r="52" spans="1:37" s="921" customFormat="1" ht="17.25" customHeight="1" x14ac:dyDescent="0.2">
      <c r="A52" s="919"/>
      <c r="B52" s="2853" t="s">
        <v>242</v>
      </c>
      <c r="C52" s="1006"/>
      <c r="D52" s="2855" t="s">
        <v>532</v>
      </c>
      <c r="E52" s="2855"/>
      <c r="F52" s="2855"/>
      <c r="G52" s="2855"/>
      <c r="H52" s="2855"/>
      <c r="I52" s="2855"/>
      <c r="J52" s="2855"/>
      <c r="K52" s="2855"/>
      <c r="L52" s="2855"/>
      <c r="M52" s="2855"/>
      <c r="N52" s="2855"/>
      <c r="O52" s="2855"/>
      <c r="P52" s="2855"/>
      <c r="Q52" s="2855"/>
      <c r="R52" s="2855"/>
      <c r="S52" s="2855"/>
      <c r="T52" s="2855"/>
      <c r="U52" s="2856"/>
      <c r="V52" s="1007"/>
      <c r="W52" s="1007"/>
      <c r="X52" s="1007"/>
      <c r="Y52" s="1008"/>
      <c r="Z52" s="925"/>
      <c r="AA52" s="931"/>
      <c r="AB52" s="932"/>
      <c r="AK52" s="987"/>
    </row>
    <row r="53" spans="1:37" s="921" customFormat="1" ht="20.25" customHeight="1" x14ac:dyDescent="0.2">
      <c r="A53" s="919"/>
      <c r="B53" s="2854"/>
      <c r="C53" s="962"/>
      <c r="D53" s="2846"/>
      <c r="E53" s="2846"/>
      <c r="F53" s="2846"/>
      <c r="G53" s="2846"/>
      <c r="H53" s="2846"/>
      <c r="I53" s="2846"/>
      <c r="J53" s="2846"/>
      <c r="K53" s="2846"/>
      <c r="L53" s="2846"/>
      <c r="M53" s="2846"/>
      <c r="N53" s="2846"/>
      <c r="O53" s="2846"/>
      <c r="P53" s="2846"/>
      <c r="Q53" s="2846"/>
      <c r="R53" s="2846"/>
      <c r="S53" s="2846"/>
      <c r="T53" s="2846"/>
      <c r="U53" s="2857"/>
      <c r="V53" s="955"/>
      <c r="W53" s="955"/>
      <c r="X53" s="955"/>
      <c r="Y53" s="956"/>
      <c r="Z53" s="925"/>
      <c r="AA53" s="931"/>
      <c r="AB53" s="932"/>
      <c r="AE53" s="1009">
        <v>2</v>
      </c>
      <c r="AK53" s="987"/>
    </row>
    <row r="54" spans="1:37" s="921" customFormat="1" ht="11.25" customHeight="1" x14ac:dyDescent="0.2">
      <c r="A54" s="919"/>
      <c r="B54" s="2854"/>
      <c r="C54" s="988"/>
      <c r="D54" s="2858"/>
      <c r="E54" s="2858"/>
      <c r="F54" s="2858"/>
      <c r="G54" s="2858"/>
      <c r="H54" s="2858"/>
      <c r="I54" s="2858"/>
      <c r="J54" s="2858"/>
      <c r="K54" s="2858"/>
      <c r="L54" s="2858"/>
      <c r="M54" s="2858"/>
      <c r="N54" s="2858"/>
      <c r="O54" s="2858"/>
      <c r="P54" s="2858"/>
      <c r="Q54" s="2858"/>
      <c r="R54" s="2858"/>
      <c r="S54" s="2858"/>
      <c r="T54" s="2858"/>
      <c r="U54" s="2859"/>
      <c r="V54" s="955"/>
      <c r="W54" s="955"/>
      <c r="X54" s="955"/>
      <c r="Y54" s="956"/>
      <c r="Z54" s="925"/>
      <c r="AA54" s="931"/>
      <c r="AB54" s="932"/>
      <c r="AK54" s="987"/>
    </row>
    <row r="55" spans="1:37" s="921" customFormat="1" ht="20.25" customHeight="1" x14ac:dyDescent="0.2">
      <c r="A55" s="919"/>
      <c r="B55" s="2698"/>
      <c r="C55" s="960"/>
      <c r="D55" s="2846" t="s">
        <v>533</v>
      </c>
      <c r="E55" s="2846"/>
      <c r="F55" s="2846"/>
      <c r="G55" s="2846"/>
      <c r="H55" s="2846"/>
      <c r="I55" s="2846"/>
      <c r="J55" s="2846"/>
      <c r="K55" s="2846"/>
      <c r="L55" s="2846"/>
      <c r="M55" s="2846"/>
      <c r="N55" s="2846"/>
      <c r="O55" s="2846"/>
      <c r="P55" s="2846"/>
      <c r="Q55" s="2846"/>
      <c r="R55" s="2846"/>
      <c r="S55" s="2846"/>
      <c r="T55" s="2846"/>
      <c r="U55" s="2846"/>
      <c r="V55" s="1010"/>
      <c r="W55" s="1010"/>
      <c r="X55" s="1010"/>
      <c r="Y55" s="1011"/>
      <c r="Z55" s="925"/>
      <c r="AA55" s="931"/>
      <c r="AB55" s="932"/>
      <c r="AK55" s="987"/>
    </row>
    <row r="56" spans="1:37" s="921" customFormat="1" ht="16.5" customHeight="1" x14ac:dyDescent="0.2">
      <c r="A56" s="919"/>
      <c r="B56" s="2698"/>
      <c r="C56" s="960"/>
      <c r="D56" s="2846"/>
      <c r="E56" s="2846"/>
      <c r="F56" s="2846"/>
      <c r="G56" s="2846"/>
      <c r="H56" s="2846"/>
      <c r="I56" s="2846"/>
      <c r="J56" s="2846"/>
      <c r="K56" s="2846"/>
      <c r="L56" s="2846"/>
      <c r="M56" s="2846"/>
      <c r="N56" s="2846"/>
      <c r="O56" s="2846"/>
      <c r="P56" s="2846"/>
      <c r="Q56" s="2846"/>
      <c r="R56" s="2846"/>
      <c r="S56" s="2846"/>
      <c r="T56" s="2846"/>
      <c r="U56" s="2846"/>
      <c r="V56" s="1010"/>
      <c r="W56" s="1010"/>
      <c r="X56" s="1010"/>
      <c r="Y56" s="1011"/>
      <c r="Z56" s="925"/>
      <c r="AA56" s="931"/>
      <c r="AB56" s="932"/>
      <c r="AE56" s="1009">
        <v>2</v>
      </c>
      <c r="AK56" s="987"/>
    </row>
    <row r="57" spans="1:37" s="921" customFormat="1" ht="6.75" customHeight="1" x14ac:dyDescent="0.2">
      <c r="A57" s="919"/>
      <c r="B57" s="2699"/>
      <c r="C57" s="945"/>
      <c r="D57" s="2858"/>
      <c r="E57" s="2858"/>
      <c r="F57" s="2858"/>
      <c r="G57" s="2858"/>
      <c r="H57" s="2858"/>
      <c r="I57" s="2858"/>
      <c r="J57" s="2858"/>
      <c r="K57" s="2858"/>
      <c r="L57" s="2858"/>
      <c r="M57" s="2858"/>
      <c r="N57" s="2858"/>
      <c r="O57" s="2858"/>
      <c r="P57" s="2858"/>
      <c r="Q57" s="2858"/>
      <c r="R57" s="2858"/>
      <c r="S57" s="2858"/>
      <c r="T57" s="2858"/>
      <c r="U57" s="2858"/>
      <c r="V57" s="1012"/>
      <c r="W57" s="1012"/>
      <c r="X57" s="1012"/>
      <c r="Y57" s="1013"/>
      <c r="Z57" s="925"/>
      <c r="AA57" s="931"/>
      <c r="AB57" s="932"/>
      <c r="AK57" s="987"/>
    </row>
    <row r="58" spans="1:37" s="921" customFormat="1" ht="20.25" customHeight="1" thickBot="1" x14ac:dyDescent="0.25">
      <c r="A58" s="919"/>
      <c r="B58" s="960"/>
      <c r="C58" s="960"/>
      <c r="D58" s="971"/>
      <c r="E58" s="971"/>
      <c r="F58" s="971"/>
      <c r="G58" s="971"/>
      <c r="H58" s="971"/>
      <c r="I58" s="971"/>
      <c r="J58" s="971"/>
      <c r="K58" s="971"/>
      <c r="L58" s="971"/>
      <c r="M58" s="971"/>
      <c r="N58" s="971"/>
      <c r="O58" s="971"/>
      <c r="P58" s="971"/>
      <c r="Q58" s="971"/>
      <c r="R58" s="971"/>
      <c r="S58" s="971"/>
      <c r="T58" s="971"/>
      <c r="U58" s="971"/>
      <c r="V58" s="960"/>
      <c r="W58" s="960"/>
      <c r="X58" s="960"/>
      <c r="Y58" s="960"/>
      <c r="Z58" s="925"/>
      <c r="AA58" s="931"/>
      <c r="AB58" s="932"/>
      <c r="AK58" s="987"/>
    </row>
    <row r="59" spans="1:37" s="921" customFormat="1" ht="18.75" customHeight="1" thickTop="1" thickBot="1" x14ac:dyDescent="0.25">
      <c r="A59" s="919"/>
      <c r="B59" s="2860" t="s">
        <v>243</v>
      </c>
      <c r="C59" s="2861"/>
      <c r="D59" s="2861"/>
      <c r="E59" s="2861"/>
      <c r="F59" s="2861"/>
      <c r="G59" s="2862"/>
      <c r="H59" s="2863" t="str">
        <f>IF(AND(AF14="1",AE30="1",AE35=1,AE43="1",AE53=1),"特定事業所加算（Ⅰ）該当",IF(OR(AND(AF14="1",AE30="1"),AND(AF14="1",AE35=1,AE43="1")),"特定事業所加算（Ⅱ）該当",IF(AND(AF14="1",AE53=1),"特定事業所加算（Ⅲ）該当",IF(AND(AF9="1",AE49="1",AE56=1),"特定事業所加算（Ⅳ）","非該当"))))</f>
        <v>非該当</v>
      </c>
      <c r="I59" s="2864"/>
      <c r="J59" s="2864"/>
      <c r="K59" s="2864"/>
      <c r="L59" s="2864"/>
      <c r="M59" s="2864"/>
      <c r="N59" s="2864"/>
      <c r="O59" s="2864"/>
      <c r="P59" s="2864"/>
      <c r="Q59" s="2864"/>
      <c r="R59" s="2864"/>
      <c r="S59" s="2864"/>
      <c r="T59" s="2864"/>
      <c r="U59" s="2864"/>
      <c r="V59" s="2864"/>
      <c r="W59" s="2864"/>
      <c r="X59" s="2864"/>
      <c r="Y59" s="2865"/>
      <c r="Z59" s="925"/>
      <c r="AA59" s="931"/>
      <c r="AB59" s="932"/>
      <c r="AK59" s="987"/>
    </row>
    <row r="60" spans="1:37" s="921" customFormat="1" ht="12.75" customHeight="1" thickTop="1" x14ac:dyDescent="0.2">
      <c r="A60" s="919"/>
      <c r="B60" s="960"/>
      <c r="C60" s="960"/>
      <c r="D60" s="960"/>
      <c r="E60" s="960"/>
      <c r="F60" s="960"/>
      <c r="G60" s="960"/>
      <c r="H60" s="960"/>
      <c r="I60" s="960"/>
      <c r="J60" s="960"/>
      <c r="K60" s="960"/>
      <c r="L60" s="960"/>
      <c r="M60" s="960"/>
      <c r="N60" s="960"/>
      <c r="O60" s="960"/>
      <c r="P60" s="960"/>
      <c r="Q60" s="960"/>
      <c r="R60" s="960"/>
      <c r="S60" s="960"/>
      <c r="T60" s="960"/>
      <c r="U60" s="960"/>
      <c r="V60" s="960"/>
      <c r="W60" s="960"/>
      <c r="X60" s="960"/>
      <c r="Y60" s="960"/>
      <c r="Z60" s="925"/>
      <c r="AA60" s="931"/>
      <c r="AB60" s="932"/>
      <c r="AK60" s="987"/>
    </row>
    <row r="61" spans="1:37" s="921" customFormat="1" ht="3" customHeight="1" x14ac:dyDescent="0.2">
      <c r="A61" s="919"/>
      <c r="B61" s="987"/>
      <c r="C61" s="987"/>
      <c r="D61" s="987"/>
      <c r="E61" s="960"/>
      <c r="F61" s="960"/>
      <c r="G61" s="960"/>
      <c r="H61" s="960"/>
      <c r="I61" s="960"/>
      <c r="J61" s="960"/>
      <c r="K61" s="960"/>
      <c r="L61" s="960"/>
      <c r="M61" s="960"/>
      <c r="N61" s="960"/>
      <c r="O61" s="960"/>
      <c r="P61" s="960"/>
      <c r="Q61" s="960"/>
      <c r="R61" s="960"/>
      <c r="S61" s="960"/>
      <c r="T61" s="960"/>
      <c r="U61" s="960"/>
      <c r="V61" s="960"/>
      <c r="W61" s="960"/>
      <c r="X61" s="960"/>
      <c r="Y61" s="960"/>
      <c r="Z61" s="925"/>
      <c r="AA61" s="920"/>
      <c r="AK61" s="987"/>
    </row>
    <row r="62" spans="1:37" s="921" customFormat="1" ht="18" customHeight="1" x14ac:dyDescent="0.2">
      <c r="A62" s="919"/>
      <c r="B62" s="1014" t="s">
        <v>244</v>
      </c>
      <c r="C62" s="2835" t="s">
        <v>932</v>
      </c>
      <c r="D62" s="2836"/>
      <c r="E62" s="2836"/>
      <c r="F62" s="2836"/>
      <c r="G62" s="2836"/>
      <c r="H62" s="2836"/>
      <c r="I62" s="2836"/>
      <c r="J62" s="2836"/>
      <c r="K62" s="2836"/>
      <c r="L62" s="2836"/>
      <c r="M62" s="2836"/>
      <c r="N62" s="2836"/>
      <c r="O62" s="2836"/>
      <c r="P62" s="2836"/>
      <c r="Q62" s="2836"/>
      <c r="R62" s="2836"/>
      <c r="S62" s="2836"/>
      <c r="T62" s="2836"/>
      <c r="U62" s="2836"/>
      <c r="V62" s="2836"/>
      <c r="W62" s="2836"/>
      <c r="X62" s="2836"/>
      <c r="Y62" s="2836"/>
      <c r="Z62" s="925"/>
      <c r="AA62" s="920"/>
      <c r="AK62" s="987"/>
    </row>
    <row r="63" spans="1:37" s="921" customFormat="1" ht="18" customHeight="1" x14ac:dyDescent="0.2">
      <c r="A63" s="919"/>
      <c r="B63" s="1015"/>
      <c r="C63" s="2836"/>
      <c r="D63" s="2836"/>
      <c r="E63" s="2836"/>
      <c r="F63" s="2836"/>
      <c r="G63" s="2836"/>
      <c r="H63" s="2836"/>
      <c r="I63" s="2836"/>
      <c r="J63" s="2836"/>
      <c r="K63" s="2836"/>
      <c r="L63" s="2836"/>
      <c r="M63" s="2836"/>
      <c r="N63" s="2836"/>
      <c r="O63" s="2836"/>
      <c r="P63" s="2836"/>
      <c r="Q63" s="2836"/>
      <c r="R63" s="2836"/>
      <c r="S63" s="2836"/>
      <c r="T63" s="2836"/>
      <c r="U63" s="2836"/>
      <c r="V63" s="2836"/>
      <c r="W63" s="2836"/>
      <c r="X63" s="2836"/>
      <c r="Y63" s="2836"/>
      <c r="Z63" s="1015"/>
      <c r="AA63" s="920"/>
      <c r="AK63" s="987"/>
    </row>
    <row r="64" spans="1:37" s="921" customFormat="1" ht="18" customHeight="1" x14ac:dyDescent="0.2">
      <c r="A64" s="919"/>
      <c r="B64" s="1016" t="s">
        <v>275</v>
      </c>
      <c r="C64" s="2836"/>
      <c r="D64" s="2836"/>
      <c r="E64" s="2836"/>
      <c r="F64" s="2836"/>
      <c r="G64" s="2836"/>
      <c r="H64" s="2836"/>
      <c r="I64" s="2836"/>
      <c r="J64" s="2836"/>
      <c r="K64" s="2836"/>
      <c r="L64" s="2836"/>
      <c r="M64" s="2836"/>
      <c r="N64" s="2836"/>
      <c r="O64" s="2836"/>
      <c r="P64" s="2836"/>
      <c r="Q64" s="2836"/>
      <c r="R64" s="2836"/>
      <c r="S64" s="2836"/>
      <c r="T64" s="2836"/>
      <c r="U64" s="2836"/>
      <c r="V64" s="2836"/>
      <c r="W64" s="2836"/>
      <c r="X64" s="2836"/>
      <c r="Y64" s="2836"/>
      <c r="Z64" s="1016"/>
      <c r="AA64" s="920"/>
      <c r="AK64" s="987"/>
    </row>
    <row r="65" spans="1:37" s="921" customFormat="1" ht="27.75" customHeight="1" x14ac:dyDescent="0.2">
      <c r="A65" s="919"/>
      <c r="B65" s="1016" t="s">
        <v>276</v>
      </c>
      <c r="C65" s="2836"/>
      <c r="D65" s="2836"/>
      <c r="E65" s="2836"/>
      <c r="F65" s="2836"/>
      <c r="G65" s="2836"/>
      <c r="H65" s="2836"/>
      <c r="I65" s="2836"/>
      <c r="J65" s="2836"/>
      <c r="K65" s="2836"/>
      <c r="L65" s="2836"/>
      <c r="M65" s="2836"/>
      <c r="N65" s="2836"/>
      <c r="O65" s="2836"/>
      <c r="P65" s="2836"/>
      <c r="Q65" s="2836"/>
      <c r="R65" s="2836"/>
      <c r="S65" s="2836"/>
      <c r="T65" s="2836"/>
      <c r="U65" s="2836"/>
      <c r="V65" s="2836"/>
      <c r="W65" s="2836"/>
      <c r="X65" s="2836"/>
      <c r="Y65" s="2836"/>
      <c r="Z65" s="1016"/>
      <c r="AA65" s="920"/>
      <c r="AK65" s="987"/>
    </row>
    <row r="66" spans="1:37" s="921" customFormat="1" ht="18" customHeight="1" x14ac:dyDescent="0.2">
      <c r="A66" s="919"/>
      <c r="B66" s="2837" t="s">
        <v>944</v>
      </c>
      <c r="C66" s="2838"/>
      <c r="D66" s="2838"/>
      <c r="E66" s="2838"/>
      <c r="F66" s="2838"/>
      <c r="G66" s="2838"/>
      <c r="H66" s="2838"/>
      <c r="I66" s="2838"/>
      <c r="J66" s="2838"/>
      <c r="K66" s="2838"/>
      <c r="L66" s="2838"/>
      <c r="M66" s="2838"/>
      <c r="N66" s="2838"/>
      <c r="O66" s="2838"/>
      <c r="P66" s="2838"/>
      <c r="Q66" s="2838"/>
      <c r="R66" s="2838"/>
      <c r="S66" s="2838"/>
      <c r="T66" s="2838"/>
      <c r="U66" s="2838"/>
      <c r="V66" s="2838"/>
      <c r="W66" s="2838"/>
      <c r="X66" s="2838"/>
      <c r="Y66" s="2839"/>
      <c r="Z66" s="1017"/>
      <c r="AA66" s="920"/>
      <c r="AK66" s="987"/>
    </row>
    <row r="67" spans="1:37" x14ac:dyDescent="0.2">
      <c r="B67" s="2840"/>
      <c r="C67" s="2841"/>
      <c r="D67" s="2841"/>
      <c r="E67" s="2841"/>
      <c r="F67" s="2841"/>
      <c r="G67" s="2841"/>
      <c r="H67" s="2841"/>
      <c r="I67" s="2841"/>
      <c r="J67" s="2841"/>
      <c r="K67" s="2841"/>
      <c r="L67" s="2841"/>
      <c r="M67" s="2841"/>
      <c r="N67" s="2841"/>
      <c r="O67" s="2841"/>
      <c r="P67" s="2841"/>
      <c r="Q67" s="2841"/>
      <c r="R67" s="2841"/>
      <c r="S67" s="2841"/>
      <c r="T67" s="2841"/>
      <c r="U67" s="2841"/>
      <c r="V67" s="2841"/>
      <c r="W67" s="2841"/>
      <c r="X67" s="2841"/>
      <c r="Y67" s="2842"/>
    </row>
    <row r="68" spans="1:37" x14ac:dyDescent="0.2">
      <c r="B68" s="2840"/>
      <c r="C68" s="2841"/>
      <c r="D68" s="2841"/>
      <c r="E68" s="2841"/>
      <c r="F68" s="2841"/>
      <c r="G68" s="2841"/>
      <c r="H68" s="2841"/>
      <c r="I68" s="2841"/>
      <c r="J68" s="2841"/>
      <c r="K68" s="2841"/>
      <c r="L68" s="2841"/>
      <c r="M68" s="2841"/>
      <c r="N68" s="2841"/>
      <c r="O68" s="2841"/>
      <c r="P68" s="2841"/>
      <c r="Q68" s="2841"/>
      <c r="R68" s="2841"/>
      <c r="S68" s="2841"/>
      <c r="T68" s="2841"/>
      <c r="U68" s="2841"/>
      <c r="V68" s="2841"/>
      <c r="W68" s="2841"/>
      <c r="X68" s="2841"/>
      <c r="Y68" s="2842"/>
    </row>
    <row r="69" spans="1:37" ht="26.25" customHeight="1" x14ac:dyDescent="0.2">
      <c r="B69" s="2840"/>
      <c r="C69" s="2841"/>
      <c r="D69" s="2841"/>
      <c r="E69" s="2841"/>
      <c r="F69" s="2841"/>
      <c r="G69" s="2841"/>
      <c r="H69" s="2841"/>
      <c r="I69" s="2841"/>
      <c r="J69" s="2841"/>
      <c r="K69" s="2841"/>
      <c r="L69" s="2841"/>
      <c r="M69" s="2841"/>
      <c r="N69" s="2841"/>
      <c r="O69" s="2841"/>
      <c r="P69" s="2841"/>
      <c r="Q69" s="2841"/>
      <c r="R69" s="2841"/>
      <c r="S69" s="2841"/>
      <c r="T69" s="2841"/>
      <c r="U69" s="2841"/>
      <c r="V69" s="2841"/>
      <c r="W69" s="2841"/>
      <c r="X69" s="2841"/>
      <c r="Y69" s="2842"/>
    </row>
    <row r="70" spans="1:37" ht="26.25" customHeight="1" x14ac:dyDescent="0.2">
      <c r="B70" s="2840"/>
      <c r="C70" s="2841"/>
      <c r="D70" s="2841"/>
      <c r="E70" s="2841"/>
      <c r="F70" s="2841"/>
      <c r="G70" s="2841"/>
      <c r="H70" s="2841"/>
      <c r="I70" s="2841"/>
      <c r="J70" s="2841"/>
      <c r="K70" s="2841"/>
      <c r="L70" s="2841"/>
      <c r="M70" s="2841"/>
      <c r="N70" s="2841"/>
      <c r="O70" s="2841"/>
      <c r="P70" s="2841"/>
      <c r="Q70" s="2841"/>
      <c r="R70" s="2841"/>
      <c r="S70" s="2841"/>
      <c r="T70" s="2841"/>
      <c r="U70" s="2841"/>
      <c r="V70" s="2841"/>
      <c r="W70" s="2841"/>
      <c r="X70" s="2841"/>
      <c r="Y70" s="2842"/>
    </row>
    <row r="71" spans="1:37" ht="31.5" customHeight="1" x14ac:dyDescent="0.2">
      <c r="B71" s="2840"/>
      <c r="C71" s="2841"/>
      <c r="D71" s="2841"/>
      <c r="E71" s="2841"/>
      <c r="F71" s="2841"/>
      <c r="G71" s="2841"/>
      <c r="H71" s="2841"/>
      <c r="I71" s="2841"/>
      <c r="J71" s="2841"/>
      <c r="K71" s="2841"/>
      <c r="L71" s="2841"/>
      <c r="M71" s="2841"/>
      <c r="N71" s="2841"/>
      <c r="O71" s="2841"/>
      <c r="P71" s="2841"/>
      <c r="Q71" s="2841"/>
      <c r="R71" s="2841"/>
      <c r="S71" s="2841"/>
      <c r="T71" s="2841"/>
      <c r="U71" s="2841"/>
      <c r="V71" s="2841"/>
      <c r="W71" s="2841"/>
      <c r="X71" s="2841"/>
      <c r="Y71" s="2842"/>
    </row>
    <row r="72" spans="1:37" ht="34.5" customHeight="1" x14ac:dyDescent="0.2">
      <c r="B72" s="2843"/>
      <c r="C72" s="2844"/>
      <c r="D72" s="2844"/>
      <c r="E72" s="2844"/>
      <c r="F72" s="2844"/>
      <c r="G72" s="2844"/>
      <c r="H72" s="2844"/>
      <c r="I72" s="2844"/>
      <c r="J72" s="2844"/>
      <c r="K72" s="2844"/>
      <c r="L72" s="2844"/>
      <c r="M72" s="2844"/>
      <c r="N72" s="2844"/>
      <c r="O72" s="2844"/>
      <c r="P72" s="2844"/>
      <c r="Q72" s="2844"/>
      <c r="R72" s="2844"/>
      <c r="S72" s="2844"/>
      <c r="T72" s="2844"/>
      <c r="U72" s="2844"/>
      <c r="V72" s="2844"/>
      <c r="W72" s="2844"/>
      <c r="X72" s="2844"/>
      <c r="Y72" s="2845"/>
    </row>
    <row r="73" spans="1:37" x14ac:dyDescent="0.2">
      <c r="B73" s="987"/>
      <c r="C73" s="987"/>
      <c r="D73" s="987"/>
      <c r="E73" s="987"/>
      <c r="F73" s="987"/>
      <c r="G73" s="987"/>
      <c r="H73" s="987"/>
      <c r="I73" s="987"/>
      <c r="J73" s="987"/>
      <c r="K73" s="987"/>
      <c r="L73" s="987"/>
      <c r="M73" s="987"/>
      <c r="N73" s="987"/>
      <c r="O73" s="987"/>
      <c r="P73" s="987"/>
      <c r="Q73" s="987"/>
      <c r="R73" s="987"/>
      <c r="S73" s="987"/>
      <c r="T73" s="987"/>
      <c r="U73" s="987"/>
      <c r="V73" s="987"/>
      <c r="W73" s="987"/>
      <c r="X73" s="987"/>
      <c r="Y73" s="987"/>
    </row>
    <row r="74" spans="1:37" x14ac:dyDescent="0.2">
      <c r="B74" s="987"/>
      <c r="C74" s="987"/>
      <c r="D74" s="987"/>
      <c r="E74" s="987"/>
      <c r="F74" s="987"/>
      <c r="G74" s="987"/>
      <c r="H74" s="987"/>
      <c r="I74" s="987"/>
      <c r="J74" s="987"/>
      <c r="K74" s="987"/>
      <c r="L74" s="987"/>
      <c r="M74" s="987"/>
      <c r="N74" s="987"/>
      <c r="O74" s="987"/>
      <c r="P74" s="987"/>
      <c r="Q74" s="987"/>
      <c r="R74" s="987"/>
      <c r="S74" s="987"/>
      <c r="T74" s="987"/>
      <c r="U74" s="987"/>
      <c r="V74" s="987"/>
      <c r="W74" s="987"/>
      <c r="X74" s="987"/>
      <c r="Y74" s="987"/>
    </row>
    <row r="75" spans="1:37" x14ac:dyDescent="0.2">
      <c r="B75" s="987"/>
      <c r="C75" s="987"/>
      <c r="D75" s="987"/>
      <c r="E75" s="987"/>
      <c r="F75" s="987"/>
      <c r="G75" s="987"/>
      <c r="H75" s="987"/>
      <c r="I75" s="987"/>
      <c r="J75" s="987"/>
      <c r="K75" s="987"/>
      <c r="L75" s="987"/>
      <c r="M75" s="987"/>
      <c r="N75" s="987"/>
      <c r="O75" s="987"/>
      <c r="P75" s="987"/>
      <c r="Q75" s="987"/>
      <c r="R75" s="987"/>
      <c r="S75" s="987"/>
      <c r="T75" s="987"/>
      <c r="U75" s="987"/>
      <c r="V75" s="987"/>
      <c r="W75" s="987"/>
      <c r="X75" s="987"/>
      <c r="Y75" s="987"/>
    </row>
    <row r="76" spans="1:37" x14ac:dyDescent="0.2">
      <c r="B76" s="987"/>
      <c r="C76" s="987"/>
      <c r="D76" s="987"/>
      <c r="E76" s="987"/>
      <c r="F76" s="987"/>
      <c r="G76" s="987"/>
      <c r="H76" s="987"/>
      <c r="I76" s="987"/>
      <c r="J76" s="987"/>
      <c r="K76" s="987"/>
      <c r="L76" s="987"/>
      <c r="M76" s="987"/>
      <c r="N76" s="987"/>
      <c r="O76" s="987"/>
      <c r="P76" s="987"/>
      <c r="Q76" s="987"/>
      <c r="R76" s="987"/>
      <c r="S76" s="987"/>
      <c r="T76" s="987"/>
      <c r="U76" s="987"/>
      <c r="V76" s="987"/>
      <c r="W76" s="987"/>
      <c r="X76" s="987"/>
      <c r="Y76" s="987"/>
    </row>
    <row r="77" spans="1:37" x14ac:dyDescent="0.2">
      <c r="B77" s="987"/>
      <c r="C77" s="987"/>
      <c r="D77" s="987"/>
      <c r="E77" s="987"/>
      <c r="F77" s="987"/>
      <c r="G77" s="987"/>
      <c r="H77" s="987"/>
      <c r="I77" s="987"/>
      <c r="J77" s="987"/>
      <c r="K77" s="987"/>
      <c r="L77" s="987"/>
      <c r="M77" s="987"/>
      <c r="N77" s="987"/>
      <c r="O77" s="987"/>
      <c r="P77" s="987"/>
      <c r="Q77" s="987"/>
      <c r="R77" s="987"/>
      <c r="S77" s="987"/>
      <c r="T77" s="987"/>
      <c r="U77" s="987"/>
      <c r="V77" s="987"/>
      <c r="W77" s="987"/>
      <c r="X77" s="987"/>
      <c r="Y77" s="987"/>
    </row>
    <row r="78" spans="1:37" x14ac:dyDescent="0.2">
      <c r="B78" s="987"/>
      <c r="C78" s="987"/>
      <c r="D78" s="987"/>
      <c r="E78" s="987"/>
      <c r="F78" s="987"/>
      <c r="G78" s="987"/>
      <c r="H78" s="987"/>
      <c r="I78" s="987"/>
      <c r="J78" s="987"/>
      <c r="K78" s="987"/>
      <c r="L78" s="987"/>
      <c r="M78" s="987"/>
      <c r="N78" s="987"/>
      <c r="O78" s="987"/>
      <c r="P78" s="987"/>
      <c r="Q78" s="987"/>
      <c r="R78" s="987"/>
      <c r="S78" s="987"/>
      <c r="T78" s="987"/>
      <c r="U78" s="987"/>
      <c r="V78" s="987"/>
      <c r="W78" s="987"/>
      <c r="X78" s="987"/>
      <c r="Y78" s="987"/>
    </row>
    <row r="79" spans="1:37" x14ac:dyDescent="0.2">
      <c r="B79" s="987"/>
      <c r="C79" s="987"/>
      <c r="D79" s="987"/>
      <c r="E79" s="987"/>
      <c r="F79" s="987"/>
      <c r="G79" s="987"/>
      <c r="H79" s="987"/>
      <c r="I79" s="987"/>
      <c r="J79" s="987"/>
      <c r="K79" s="987"/>
      <c r="L79" s="987"/>
      <c r="M79" s="987"/>
      <c r="N79" s="987"/>
      <c r="O79" s="987"/>
      <c r="P79" s="987"/>
      <c r="Q79" s="987"/>
      <c r="R79" s="987"/>
      <c r="S79" s="987"/>
      <c r="T79" s="987"/>
      <c r="U79" s="987"/>
      <c r="V79" s="987"/>
      <c r="W79" s="987"/>
      <c r="X79" s="987"/>
      <c r="Y79" s="987"/>
    </row>
    <row r="80" spans="1:37" x14ac:dyDescent="0.2">
      <c r="B80" s="987"/>
      <c r="C80" s="987"/>
      <c r="D80" s="987"/>
      <c r="E80" s="987"/>
      <c r="F80" s="987"/>
      <c r="G80" s="987"/>
      <c r="H80" s="987"/>
      <c r="I80" s="987"/>
      <c r="J80" s="987"/>
      <c r="K80" s="987"/>
      <c r="L80" s="987"/>
      <c r="M80" s="987"/>
      <c r="N80" s="987"/>
      <c r="O80" s="987"/>
      <c r="P80" s="987"/>
      <c r="Q80" s="987"/>
      <c r="R80" s="987"/>
      <c r="S80" s="987"/>
      <c r="T80" s="987"/>
      <c r="U80" s="987"/>
      <c r="V80" s="987"/>
      <c r="W80" s="987"/>
      <c r="X80" s="987"/>
      <c r="Y80" s="987"/>
    </row>
    <row r="81" spans="2:25" x14ac:dyDescent="0.2">
      <c r="B81" s="987"/>
      <c r="C81" s="987"/>
      <c r="D81" s="987"/>
      <c r="E81" s="987"/>
      <c r="F81" s="987"/>
      <c r="G81" s="987"/>
      <c r="H81" s="987"/>
      <c r="I81" s="987"/>
      <c r="J81" s="987"/>
      <c r="K81" s="987"/>
      <c r="L81" s="987"/>
      <c r="M81" s="987"/>
      <c r="N81" s="987"/>
      <c r="O81" s="987"/>
      <c r="P81" s="987"/>
      <c r="Q81" s="987"/>
      <c r="R81" s="987"/>
      <c r="S81" s="987"/>
      <c r="T81" s="987"/>
      <c r="U81" s="987"/>
      <c r="V81" s="987"/>
      <c r="W81" s="987"/>
      <c r="X81" s="987"/>
      <c r="Y81" s="987"/>
    </row>
    <row r="82" spans="2:25" x14ac:dyDescent="0.2">
      <c r="B82" s="987"/>
      <c r="C82" s="987"/>
      <c r="D82" s="987"/>
      <c r="E82" s="987"/>
      <c r="F82" s="987"/>
      <c r="G82" s="987"/>
      <c r="H82" s="987"/>
      <c r="I82" s="987"/>
      <c r="J82" s="987"/>
      <c r="K82" s="987"/>
      <c r="L82" s="987"/>
      <c r="M82" s="987"/>
      <c r="N82" s="987"/>
      <c r="O82" s="987"/>
      <c r="P82" s="987"/>
      <c r="Q82" s="987"/>
      <c r="R82" s="987"/>
      <c r="S82" s="987"/>
      <c r="T82" s="987"/>
      <c r="U82" s="987"/>
      <c r="V82" s="987"/>
      <c r="W82" s="987"/>
      <c r="X82" s="987"/>
      <c r="Y82" s="987"/>
    </row>
    <row r="83" spans="2:25" x14ac:dyDescent="0.2">
      <c r="B83" s="987"/>
      <c r="C83" s="987"/>
      <c r="D83" s="987"/>
      <c r="E83" s="987"/>
      <c r="F83" s="987"/>
      <c r="G83" s="987"/>
      <c r="H83" s="987"/>
      <c r="I83" s="987"/>
      <c r="J83" s="987"/>
      <c r="K83" s="987"/>
      <c r="L83" s="987"/>
      <c r="M83" s="987"/>
      <c r="N83" s="987"/>
      <c r="O83" s="987"/>
      <c r="P83" s="987"/>
      <c r="Q83" s="987"/>
      <c r="R83" s="987"/>
      <c r="S83" s="987"/>
      <c r="T83" s="987"/>
      <c r="U83" s="987"/>
      <c r="V83" s="987"/>
      <c r="W83" s="987"/>
      <c r="X83" s="987"/>
      <c r="Y83" s="987"/>
    </row>
    <row r="84" spans="2:25" x14ac:dyDescent="0.2">
      <c r="B84" s="987"/>
      <c r="C84" s="987"/>
      <c r="D84" s="987"/>
      <c r="E84" s="987"/>
      <c r="F84" s="987"/>
      <c r="G84" s="987"/>
      <c r="H84" s="987"/>
      <c r="I84" s="987"/>
      <c r="J84" s="987"/>
      <c r="K84" s="987"/>
      <c r="L84" s="987"/>
      <c r="M84" s="987"/>
      <c r="N84" s="987"/>
      <c r="O84" s="987"/>
      <c r="P84" s="987"/>
      <c r="Q84" s="987"/>
      <c r="R84" s="987"/>
      <c r="S84" s="987"/>
      <c r="T84" s="987"/>
      <c r="U84" s="987"/>
      <c r="V84" s="987"/>
      <c r="W84" s="987"/>
      <c r="X84" s="987"/>
      <c r="Y84" s="987"/>
    </row>
    <row r="85" spans="2:25" x14ac:dyDescent="0.2">
      <c r="B85" s="987"/>
      <c r="C85" s="987"/>
      <c r="D85" s="987"/>
      <c r="E85" s="987"/>
      <c r="F85" s="987"/>
      <c r="G85" s="987"/>
      <c r="H85" s="987"/>
      <c r="I85" s="987"/>
      <c r="J85" s="987"/>
      <c r="K85" s="987"/>
      <c r="L85" s="987"/>
      <c r="M85" s="987"/>
      <c r="N85" s="987"/>
      <c r="O85" s="987"/>
      <c r="P85" s="987"/>
      <c r="Q85" s="987"/>
      <c r="R85" s="987"/>
      <c r="S85" s="987"/>
      <c r="T85" s="987"/>
      <c r="U85" s="987"/>
      <c r="V85" s="987"/>
      <c r="W85" s="987"/>
      <c r="X85" s="987"/>
      <c r="Y85" s="987"/>
    </row>
    <row r="86" spans="2:25" x14ac:dyDescent="0.2">
      <c r="B86" s="987"/>
      <c r="C86" s="987"/>
      <c r="D86" s="987"/>
      <c r="E86" s="987"/>
      <c r="F86" s="987"/>
      <c r="G86" s="987"/>
      <c r="H86" s="987"/>
      <c r="I86" s="987"/>
      <c r="J86" s="987"/>
      <c r="K86" s="987"/>
      <c r="L86" s="987"/>
      <c r="M86" s="987"/>
      <c r="N86" s="987"/>
      <c r="O86" s="987"/>
      <c r="P86" s="987"/>
      <c r="Q86" s="987"/>
      <c r="R86" s="987"/>
      <c r="S86" s="987"/>
      <c r="T86" s="987"/>
      <c r="U86" s="987"/>
      <c r="V86" s="987"/>
      <c r="W86" s="987"/>
      <c r="X86" s="987"/>
      <c r="Y86" s="987"/>
    </row>
    <row r="87" spans="2:25" x14ac:dyDescent="0.2">
      <c r="B87" s="987"/>
      <c r="C87" s="987"/>
      <c r="D87" s="987"/>
      <c r="E87" s="987"/>
      <c r="F87" s="987"/>
      <c r="G87" s="987"/>
      <c r="H87" s="987"/>
      <c r="I87" s="987"/>
      <c r="J87" s="987"/>
      <c r="K87" s="987"/>
      <c r="L87" s="987"/>
      <c r="M87" s="987"/>
      <c r="N87" s="987"/>
      <c r="O87" s="987"/>
      <c r="P87" s="987"/>
      <c r="Q87" s="987"/>
      <c r="R87" s="987"/>
      <c r="S87" s="987"/>
      <c r="T87" s="987"/>
      <c r="U87" s="987"/>
      <c r="V87" s="987"/>
      <c r="W87" s="987"/>
      <c r="X87" s="987"/>
      <c r="Y87" s="987"/>
    </row>
    <row r="88" spans="2:25" x14ac:dyDescent="0.2">
      <c r="B88" s="987"/>
      <c r="C88" s="987"/>
      <c r="D88" s="987"/>
      <c r="E88" s="987"/>
      <c r="F88" s="987"/>
      <c r="G88" s="987"/>
      <c r="H88" s="987"/>
      <c r="I88" s="987"/>
      <c r="J88" s="987"/>
      <c r="K88" s="987"/>
      <c r="L88" s="987"/>
      <c r="M88" s="987"/>
      <c r="N88" s="987"/>
      <c r="O88" s="987"/>
      <c r="P88" s="987"/>
      <c r="Q88" s="987"/>
      <c r="R88" s="987"/>
      <c r="S88" s="987"/>
      <c r="T88" s="987"/>
      <c r="U88" s="987"/>
      <c r="V88" s="987"/>
      <c r="W88" s="987"/>
      <c r="X88" s="987"/>
      <c r="Y88" s="987"/>
    </row>
    <row r="89" spans="2:25" x14ac:dyDescent="0.2">
      <c r="B89" s="987"/>
      <c r="C89" s="987"/>
      <c r="D89" s="987"/>
      <c r="E89" s="987"/>
      <c r="F89" s="987"/>
      <c r="G89" s="987"/>
      <c r="H89" s="987"/>
      <c r="I89" s="987"/>
      <c r="J89" s="987"/>
      <c r="K89" s="987"/>
      <c r="L89" s="987"/>
      <c r="M89" s="987"/>
      <c r="N89" s="987"/>
      <c r="O89" s="987"/>
      <c r="P89" s="987"/>
      <c r="Q89" s="987"/>
      <c r="R89" s="987"/>
      <c r="S89" s="987"/>
      <c r="T89" s="987"/>
      <c r="U89" s="987"/>
      <c r="V89" s="987"/>
      <c r="W89" s="987"/>
      <c r="X89" s="987"/>
      <c r="Y89" s="987"/>
    </row>
    <row r="90" spans="2:25" x14ac:dyDescent="0.2">
      <c r="B90" s="987"/>
      <c r="C90" s="987"/>
      <c r="D90" s="987"/>
      <c r="E90" s="987"/>
      <c r="F90" s="987"/>
      <c r="G90" s="987"/>
      <c r="H90" s="987"/>
      <c r="I90" s="987"/>
      <c r="J90" s="987"/>
      <c r="K90" s="987"/>
      <c r="L90" s="987"/>
      <c r="M90" s="987"/>
      <c r="N90" s="987"/>
      <c r="O90" s="987"/>
      <c r="P90" s="987"/>
      <c r="Q90" s="987"/>
      <c r="R90" s="987"/>
      <c r="S90" s="987"/>
      <c r="T90" s="987"/>
      <c r="U90" s="987"/>
      <c r="V90" s="987"/>
      <c r="W90" s="987"/>
      <c r="X90" s="987"/>
      <c r="Y90" s="987"/>
    </row>
    <row r="91" spans="2:25" x14ac:dyDescent="0.2">
      <c r="B91" s="987"/>
      <c r="C91" s="987"/>
      <c r="D91" s="987"/>
      <c r="E91" s="987"/>
      <c r="F91" s="987"/>
      <c r="G91" s="987"/>
      <c r="H91" s="987"/>
      <c r="I91" s="987"/>
      <c r="J91" s="987"/>
      <c r="K91" s="987"/>
      <c r="L91" s="987"/>
      <c r="M91" s="987"/>
      <c r="N91" s="987"/>
      <c r="O91" s="987"/>
      <c r="P91" s="987"/>
      <c r="Q91" s="987"/>
      <c r="R91" s="987"/>
      <c r="S91" s="987"/>
      <c r="T91" s="987"/>
      <c r="U91" s="987"/>
      <c r="V91" s="987"/>
      <c r="W91" s="987"/>
      <c r="X91" s="987"/>
      <c r="Y91" s="987"/>
    </row>
    <row r="92" spans="2:25" x14ac:dyDescent="0.2">
      <c r="B92" s="987"/>
      <c r="C92" s="987"/>
      <c r="D92" s="987"/>
      <c r="E92" s="987"/>
      <c r="F92" s="987"/>
      <c r="G92" s="987"/>
      <c r="H92" s="987"/>
      <c r="I92" s="987"/>
      <c r="J92" s="987"/>
      <c r="K92" s="987"/>
      <c r="L92" s="987"/>
      <c r="M92" s="987"/>
      <c r="N92" s="987"/>
      <c r="O92" s="987"/>
      <c r="P92" s="987"/>
      <c r="Q92" s="987"/>
      <c r="R92" s="987"/>
      <c r="S92" s="987"/>
      <c r="T92" s="987"/>
      <c r="U92" s="987"/>
      <c r="V92" s="987"/>
      <c r="W92" s="987"/>
      <c r="X92" s="987"/>
      <c r="Y92" s="987"/>
    </row>
    <row r="93" spans="2:25" x14ac:dyDescent="0.2">
      <c r="B93" s="987"/>
      <c r="C93" s="987"/>
      <c r="D93" s="987"/>
      <c r="E93" s="987"/>
      <c r="F93" s="987"/>
      <c r="G93" s="987"/>
      <c r="H93" s="987"/>
      <c r="I93" s="987"/>
      <c r="J93" s="987"/>
      <c r="K93" s="987"/>
      <c r="L93" s="987"/>
      <c r="M93" s="987"/>
      <c r="N93" s="987"/>
      <c r="O93" s="987"/>
      <c r="P93" s="987"/>
      <c r="Q93" s="987"/>
      <c r="R93" s="987"/>
      <c r="S93" s="987"/>
      <c r="T93" s="987"/>
      <c r="U93" s="987"/>
      <c r="V93" s="987"/>
      <c r="W93" s="987"/>
      <c r="X93" s="987"/>
      <c r="Y93" s="987"/>
    </row>
    <row r="94" spans="2:25" x14ac:dyDescent="0.2">
      <c r="B94" s="987"/>
      <c r="C94" s="987"/>
      <c r="D94" s="987"/>
      <c r="E94" s="987"/>
      <c r="F94" s="987"/>
      <c r="G94" s="987"/>
      <c r="H94" s="987"/>
      <c r="I94" s="987"/>
      <c r="J94" s="987"/>
      <c r="K94" s="987"/>
      <c r="L94" s="987"/>
      <c r="M94" s="987"/>
      <c r="N94" s="987"/>
      <c r="O94" s="987"/>
      <c r="P94" s="987"/>
      <c r="Q94" s="987"/>
      <c r="R94" s="987"/>
      <c r="S94" s="987"/>
      <c r="T94" s="987"/>
      <c r="U94" s="987"/>
      <c r="V94" s="987"/>
      <c r="W94" s="987"/>
      <c r="X94" s="987"/>
      <c r="Y94" s="987"/>
    </row>
    <row r="95" spans="2:25" x14ac:dyDescent="0.2">
      <c r="B95" s="987"/>
      <c r="C95" s="987"/>
      <c r="D95" s="987"/>
      <c r="E95" s="987"/>
      <c r="F95" s="987"/>
      <c r="G95" s="987"/>
      <c r="H95" s="987"/>
      <c r="I95" s="987"/>
      <c r="J95" s="987"/>
      <c r="K95" s="987"/>
      <c r="L95" s="987"/>
      <c r="M95" s="987"/>
      <c r="N95" s="987"/>
      <c r="O95" s="987"/>
      <c r="P95" s="987"/>
      <c r="Q95" s="987"/>
      <c r="R95" s="987"/>
      <c r="S95" s="987"/>
      <c r="T95" s="987"/>
      <c r="U95" s="987"/>
      <c r="V95" s="987"/>
      <c r="W95" s="987"/>
      <c r="X95" s="987"/>
      <c r="Y95" s="987"/>
    </row>
    <row r="96" spans="2:25" x14ac:dyDescent="0.2">
      <c r="B96" s="987"/>
      <c r="C96" s="987"/>
      <c r="D96" s="987"/>
      <c r="E96" s="987"/>
      <c r="F96" s="987"/>
      <c r="G96" s="987"/>
      <c r="H96" s="987"/>
      <c r="I96" s="987"/>
      <c r="J96" s="987"/>
      <c r="K96" s="987"/>
      <c r="L96" s="987"/>
      <c r="M96" s="987"/>
      <c r="N96" s="987"/>
      <c r="O96" s="987"/>
      <c r="P96" s="987"/>
      <c r="Q96" s="987"/>
      <c r="R96" s="987"/>
      <c r="S96" s="987"/>
      <c r="T96" s="987"/>
      <c r="U96" s="987"/>
      <c r="V96" s="987"/>
      <c r="W96" s="987"/>
      <c r="X96" s="987"/>
      <c r="Y96" s="987"/>
    </row>
    <row r="97" spans="2:25" x14ac:dyDescent="0.2">
      <c r="B97" s="987"/>
      <c r="C97" s="987"/>
      <c r="D97" s="987"/>
      <c r="E97" s="987"/>
      <c r="F97" s="987"/>
      <c r="G97" s="987"/>
      <c r="H97" s="987"/>
      <c r="I97" s="987"/>
      <c r="J97" s="987"/>
      <c r="K97" s="987"/>
      <c r="L97" s="987"/>
      <c r="M97" s="987"/>
      <c r="N97" s="987"/>
      <c r="O97" s="987"/>
      <c r="P97" s="987"/>
      <c r="Q97" s="987"/>
      <c r="R97" s="987"/>
      <c r="S97" s="987"/>
      <c r="T97" s="987"/>
      <c r="U97" s="987"/>
      <c r="V97" s="987"/>
      <c r="W97" s="987"/>
      <c r="X97" s="987"/>
      <c r="Y97" s="987"/>
    </row>
    <row r="98" spans="2:25" x14ac:dyDescent="0.2">
      <c r="B98" s="987"/>
      <c r="C98" s="987"/>
      <c r="D98" s="987"/>
      <c r="E98" s="987"/>
      <c r="F98" s="987"/>
      <c r="G98" s="987"/>
      <c r="H98" s="987"/>
      <c r="I98" s="987"/>
      <c r="J98" s="987"/>
      <c r="K98" s="987"/>
      <c r="L98" s="987"/>
      <c r="M98" s="987"/>
      <c r="N98" s="987"/>
      <c r="O98" s="987"/>
      <c r="P98" s="987"/>
      <c r="Q98" s="987"/>
      <c r="R98" s="987"/>
      <c r="S98" s="987"/>
      <c r="T98" s="987"/>
      <c r="U98" s="987"/>
      <c r="V98" s="987"/>
      <c r="W98" s="987"/>
      <c r="X98" s="987"/>
      <c r="Y98" s="987"/>
    </row>
    <row r="99" spans="2:25" x14ac:dyDescent="0.2">
      <c r="B99" s="987"/>
      <c r="C99" s="987"/>
      <c r="D99" s="987"/>
      <c r="E99" s="987"/>
      <c r="F99" s="987"/>
      <c r="G99" s="987"/>
      <c r="H99" s="987"/>
      <c r="I99" s="987"/>
      <c r="J99" s="987"/>
      <c r="K99" s="987"/>
      <c r="L99" s="987"/>
      <c r="M99" s="987"/>
      <c r="N99" s="987"/>
      <c r="O99" s="987"/>
      <c r="P99" s="987"/>
      <c r="Q99" s="987"/>
      <c r="R99" s="987"/>
      <c r="S99" s="987"/>
      <c r="T99" s="987"/>
      <c r="U99" s="987"/>
      <c r="V99" s="987"/>
      <c r="W99" s="987"/>
      <c r="X99" s="987"/>
      <c r="Y99" s="987"/>
    </row>
    <row r="100" spans="2:25" x14ac:dyDescent="0.2">
      <c r="B100" s="987"/>
      <c r="C100" s="987"/>
      <c r="D100" s="987"/>
      <c r="E100" s="987"/>
      <c r="F100" s="987"/>
      <c r="G100" s="987"/>
      <c r="H100" s="987"/>
      <c r="I100" s="987"/>
      <c r="J100" s="987"/>
      <c r="K100" s="987"/>
      <c r="L100" s="987"/>
      <c r="M100" s="987"/>
      <c r="N100" s="987"/>
      <c r="O100" s="987"/>
      <c r="P100" s="987"/>
      <c r="Q100" s="987"/>
      <c r="R100" s="987"/>
      <c r="S100" s="987"/>
      <c r="T100" s="987"/>
      <c r="U100" s="987"/>
      <c r="V100" s="987"/>
      <c r="W100" s="987"/>
      <c r="X100" s="987"/>
      <c r="Y100" s="987"/>
    </row>
    <row r="101" spans="2:25" x14ac:dyDescent="0.2">
      <c r="B101" s="987"/>
      <c r="C101" s="987"/>
      <c r="D101" s="987"/>
      <c r="E101" s="987"/>
      <c r="F101" s="987"/>
      <c r="G101" s="987"/>
      <c r="H101" s="987"/>
      <c r="I101" s="987"/>
      <c r="J101" s="987"/>
      <c r="K101" s="987"/>
      <c r="L101" s="987"/>
      <c r="M101" s="987"/>
      <c r="N101" s="987"/>
      <c r="O101" s="987"/>
      <c r="P101" s="987"/>
      <c r="Q101" s="987"/>
      <c r="R101" s="987"/>
      <c r="S101" s="987"/>
      <c r="T101" s="987"/>
      <c r="U101" s="987"/>
      <c r="V101" s="987"/>
      <c r="W101" s="987"/>
      <c r="X101" s="987"/>
      <c r="Y101" s="987"/>
    </row>
    <row r="102" spans="2:25" x14ac:dyDescent="0.2">
      <c r="B102" s="987"/>
      <c r="C102" s="987"/>
      <c r="D102" s="987"/>
      <c r="E102" s="987"/>
      <c r="F102" s="987"/>
      <c r="G102" s="987"/>
      <c r="H102" s="987"/>
      <c r="I102" s="987"/>
      <c r="J102" s="987"/>
      <c r="K102" s="987"/>
      <c r="L102" s="987"/>
      <c r="M102" s="987"/>
      <c r="N102" s="987"/>
      <c r="O102" s="987"/>
      <c r="P102" s="987"/>
      <c r="Q102" s="987"/>
      <c r="R102" s="987"/>
      <c r="S102" s="987"/>
      <c r="T102" s="987"/>
      <c r="U102" s="987"/>
      <c r="V102" s="987"/>
      <c r="W102" s="987"/>
      <c r="X102" s="987"/>
      <c r="Y102" s="987"/>
    </row>
    <row r="103" spans="2:25" x14ac:dyDescent="0.2">
      <c r="B103" s="987"/>
      <c r="C103" s="987"/>
      <c r="D103" s="987"/>
      <c r="E103" s="987"/>
      <c r="F103" s="987"/>
      <c r="G103" s="987"/>
      <c r="H103" s="987"/>
      <c r="I103" s="987"/>
      <c r="J103" s="987"/>
      <c r="K103" s="987"/>
      <c r="L103" s="987"/>
      <c r="M103" s="987"/>
      <c r="N103" s="987"/>
      <c r="O103" s="987"/>
      <c r="P103" s="987"/>
      <c r="Q103" s="987"/>
      <c r="R103" s="987"/>
      <c r="S103" s="987"/>
      <c r="T103" s="987"/>
      <c r="U103" s="987"/>
      <c r="V103" s="987"/>
      <c r="W103" s="987"/>
      <c r="X103" s="987"/>
      <c r="Y103" s="987"/>
    </row>
    <row r="104" spans="2:25" x14ac:dyDescent="0.2">
      <c r="B104" s="987"/>
      <c r="C104" s="987"/>
      <c r="D104" s="987"/>
      <c r="E104" s="987"/>
      <c r="F104" s="987"/>
      <c r="G104" s="987"/>
      <c r="H104" s="987"/>
      <c r="I104" s="987"/>
      <c r="J104" s="987"/>
      <c r="K104" s="987"/>
      <c r="L104" s="987"/>
      <c r="M104" s="987"/>
      <c r="N104" s="987"/>
      <c r="O104" s="987"/>
      <c r="P104" s="987"/>
      <c r="Q104" s="987"/>
      <c r="R104" s="987"/>
      <c r="S104" s="987"/>
      <c r="T104" s="987"/>
      <c r="U104" s="987"/>
      <c r="V104" s="987"/>
      <c r="W104" s="987"/>
      <c r="X104" s="987"/>
      <c r="Y104" s="987"/>
    </row>
    <row r="105" spans="2:25" x14ac:dyDescent="0.2">
      <c r="B105" s="987"/>
      <c r="C105" s="987"/>
      <c r="D105" s="987"/>
      <c r="E105" s="987"/>
      <c r="F105" s="987"/>
      <c r="G105" s="987"/>
      <c r="H105" s="987"/>
      <c r="I105" s="987"/>
      <c r="J105" s="987"/>
      <c r="K105" s="987"/>
      <c r="L105" s="987"/>
      <c r="M105" s="987"/>
      <c r="N105" s="987"/>
      <c r="O105" s="987"/>
      <c r="P105" s="987"/>
      <c r="Q105" s="987"/>
      <c r="R105" s="987"/>
      <c r="S105" s="987"/>
      <c r="T105" s="987"/>
      <c r="U105" s="987"/>
      <c r="V105" s="987"/>
      <c r="W105" s="987"/>
      <c r="X105" s="987"/>
      <c r="Y105" s="987"/>
    </row>
    <row r="106" spans="2:25" x14ac:dyDescent="0.2">
      <c r="B106" s="987"/>
      <c r="C106" s="987"/>
      <c r="D106" s="987"/>
      <c r="E106" s="987"/>
      <c r="F106" s="987"/>
      <c r="G106" s="987"/>
      <c r="H106" s="987"/>
      <c r="I106" s="987"/>
      <c r="J106" s="987"/>
      <c r="K106" s="987"/>
      <c r="L106" s="987"/>
      <c r="M106" s="987"/>
      <c r="N106" s="987"/>
      <c r="O106" s="987"/>
      <c r="P106" s="987"/>
      <c r="Q106" s="987"/>
      <c r="R106" s="987"/>
      <c r="S106" s="987"/>
      <c r="T106" s="987"/>
      <c r="U106" s="987"/>
      <c r="V106" s="987"/>
      <c r="W106" s="987"/>
      <c r="X106" s="987"/>
      <c r="Y106" s="987"/>
    </row>
    <row r="107" spans="2:25" x14ac:dyDescent="0.2">
      <c r="B107" s="987"/>
      <c r="C107" s="987"/>
      <c r="D107" s="987"/>
      <c r="E107" s="987"/>
      <c r="F107" s="987"/>
      <c r="G107" s="987"/>
      <c r="H107" s="987"/>
      <c r="I107" s="987"/>
      <c r="J107" s="987"/>
      <c r="K107" s="987"/>
      <c r="L107" s="987"/>
      <c r="M107" s="987"/>
      <c r="N107" s="987"/>
      <c r="O107" s="987"/>
      <c r="P107" s="987"/>
      <c r="Q107" s="987"/>
      <c r="R107" s="987"/>
      <c r="S107" s="987"/>
      <c r="T107" s="987"/>
      <c r="U107" s="987"/>
      <c r="V107" s="987"/>
      <c r="W107" s="987"/>
      <c r="X107" s="987"/>
      <c r="Y107" s="987"/>
    </row>
    <row r="108" spans="2:25" x14ac:dyDescent="0.2">
      <c r="B108" s="987"/>
      <c r="C108" s="987"/>
      <c r="D108" s="987"/>
      <c r="E108" s="987"/>
      <c r="F108" s="987"/>
      <c r="G108" s="987"/>
      <c r="H108" s="987"/>
      <c r="I108" s="987"/>
      <c r="J108" s="987"/>
      <c r="K108" s="987"/>
      <c r="L108" s="987"/>
      <c r="M108" s="987"/>
      <c r="N108" s="987"/>
      <c r="O108" s="987"/>
      <c r="P108" s="987"/>
      <c r="Q108" s="987"/>
      <c r="R108" s="987"/>
      <c r="S108" s="987"/>
      <c r="T108" s="987"/>
      <c r="U108" s="987"/>
      <c r="V108" s="987"/>
      <c r="W108" s="987"/>
      <c r="X108" s="987"/>
      <c r="Y108" s="987"/>
    </row>
    <row r="109" spans="2:25" x14ac:dyDescent="0.2">
      <c r="B109" s="987"/>
      <c r="C109" s="987"/>
      <c r="D109" s="987"/>
      <c r="E109" s="987"/>
      <c r="F109" s="987"/>
      <c r="G109" s="987"/>
      <c r="H109" s="987"/>
      <c r="I109" s="987"/>
      <c r="J109" s="987"/>
      <c r="K109" s="987"/>
      <c r="L109" s="987"/>
      <c r="M109" s="987"/>
      <c r="N109" s="987"/>
      <c r="O109" s="987"/>
      <c r="P109" s="987"/>
      <c r="Q109" s="987"/>
      <c r="R109" s="987"/>
      <c r="S109" s="987"/>
      <c r="T109" s="987"/>
      <c r="U109" s="987"/>
      <c r="V109" s="987"/>
      <c r="W109" s="987"/>
      <c r="X109" s="987"/>
      <c r="Y109" s="987"/>
    </row>
    <row r="110" spans="2:25" x14ac:dyDescent="0.2">
      <c r="B110" s="987"/>
      <c r="C110" s="987"/>
      <c r="D110" s="987"/>
      <c r="E110" s="987"/>
      <c r="F110" s="987"/>
      <c r="G110" s="987"/>
      <c r="H110" s="987"/>
      <c r="I110" s="987"/>
      <c r="J110" s="987"/>
      <c r="K110" s="987"/>
      <c r="L110" s="987"/>
      <c r="M110" s="987"/>
      <c r="N110" s="987"/>
      <c r="O110" s="987"/>
      <c r="P110" s="987"/>
      <c r="Q110" s="987"/>
      <c r="R110" s="987"/>
      <c r="S110" s="987"/>
      <c r="T110" s="987"/>
      <c r="U110" s="987"/>
      <c r="V110" s="987"/>
      <c r="W110" s="987"/>
      <c r="X110" s="987"/>
      <c r="Y110" s="987"/>
    </row>
    <row r="111" spans="2:25" x14ac:dyDescent="0.2">
      <c r="B111" s="987"/>
      <c r="C111" s="987"/>
      <c r="D111" s="987"/>
      <c r="E111" s="987"/>
      <c r="F111" s="987"/>
      <c r="G111" s="987"/>
      <c r="H111" s="987"/>
      <c r="I111" s="987"/>
      <c r="J111" s="987"/>
      <c r="K111" s="987"/>
      <c r="L111" s="987"/>
      <c r="M111" s="987"/>
      <c r="N111" s="987"/>
      <c r="O111" s="987"/>
      <c r="P111" s="987"/>
      <c r="Q111" s="987"/>
      <c r="R111" s="987"/>
      <c r="S111" s="987"/>
      <c r="T111" s="987"/>
      <c r="U111" s="987"/>
      <c r="V111" s="987"/>
      <c r="W111" s="987"/>
      <c r="X111" s="987"/>
      <c r="Y111" s="987"/>
    </row>
    <row r="112" spans="2:25" x14ac:dyDescent="0.2">
      <c r="B112" s="987"/>
      <c r="C112" s="987"/>
      <c r="D112" s="987"/>
      <c r="E112" s="987"/>
      <c r="F112" s="987"/>
      <c r="G112" s="987"/>
      <c r="H112" s="987"/>
      <c r="I112" s="987"/>
      <c r="J112" s="987"/>
      <c r="K112" s="987"/>
      <c r="L112" s="987"/>
      <c r="M112" s="987"/>
      <c r="N112" s="987"/>
      <c r="O112" s="987"/>
      <c r="P112" s="987"/>
      <c r="Q112" s="987"/>
      <c r="R112" s="987"/>
      <c r="S112" s="987"/>
      <c r="T112" s="987"/>
      <c r="U112" s="987"/>
      <c r="V112" s="987"/>
      <c r="W112" s="987"/>
      <c r="X112" s="987"/>
      <c r="Y112" s="987"/>
    </row>
    <row r="113" spans="2:25" x14ac:dyDescent="0.2">
      <c r="B113" s="987"/>
      <c r="C113" s="987"/>
      <c r="D113" s="987"/>
      <c r="E113" s="987"/>
      <c r="F113" s="987"/>
      <c r="G113" s="987"/>
      <c r="H113" s="987"/>
      <c r="I113" s="987"/>
      <c r="J113" s="987"/>
      <c r="K113" s="987"/>
      <c r="L113" s="987"/>
      <c r="M113" s="987"/>
      <c r="N113" s="987"/>
      <c r="O113" s="987"/>
      <c r="P113" s="987"/>
      <c r="Q113" s="987"/>
      <c r="R113" s="987"/>
      <c r="S113" s="987"/>
      <c r="T113" s="987"/>
      <c r="U113" s="987"/>
      <c r="V113" s="987"/>
      <c r="W113" s="987"/>
      <c r="X113" s="987"/>
      <c r="Y113" s="987"/>
    </row>
    <row r="114" spans="2:25" x14ac:dyDescent="0.2">
      <c r="B114" s="987"/>
      <c r="C114" s="987"/>
      <c r="D114" s="987"/>
      <c r="E114" s="987"/>
      <c r="F114" s="987"/>
      <c r="G114" s="987"/>
      <c r="H114" s="987"/>
      <c r="I114" s="987"/>
      <c r="J114" s="987"/>
      <c r="K114" s="987"/>
      <c r="L114" s="987"/>
      <c r="M114" s="987"/>
      <c r="N114" s="987"/>
      <c r="O114" s="987"/>
      <c r="P114" s="987"/>
      <c r="Q114" s="987"/>
      <c r="R114" s="987"/>
      <c r="S114" s="987"/>
      <c r="T114" s="987"/>
      <c r="U114" s="987"/>
      <c r="V114" s="987"/>
      <c r="W114" s="987"/>
      <c r="X114" s="987"/>
      <c r="Y114" s="987"/>
    </row>
    <row r="115" spans="2:25" x14ac:dyDescent="0.2">
      <c r="B115" s="987"/>
      <c r="C115" s="987"/>
      <c r="D115" s="987"/>
      <c r="E115" s="987"/>
      <c r="F115" s="987"/>
      <c r="G115" s="987"/>
      <c r="H115" s="987"/>
      <c r="I115" s="987"/>
      <c r="J115" s="987"/>
      <c r="K115" s="987"/>
      <c r="L115" s="987"/>
      <c r="M115" s="987"/>
      <c r="N115" s="987"/>
      <c r="O115" s="987"/>
      <c r="P115" s="987"/>
      <c r="Q115" s="987"/>
      <c r="R115" s="987"/>
      <c r="S115" s="987"/>
      <c r="T115" s="987"/>
      <c r="U115" s="987"/>
      <c r="V115" s="987"/>
      <c r="W115" s="987"/>
      <c r="X115" s="987"/>
      <c r="Y115" s="987"/>
    </row>
    <row r="116" spans="2:25" x14ac:dyDescent="0.2">
      <c r="B116" s="987"/>
      <c r="C116" s="987"/>
      <c r="D116" s="987"/>
      <c r="E116" s="987"/>
      <c r="F116" s="987"/>
      <c r="G116" s="987"/>
      <c r="H116" s="987"/>
      <c r="I116" s="987"/>
      <c r="J116" s="987"/>
      <c r="K116" s="987"/>
      <c r="L116" s="987"/>
      <c r="M116" s="987"/>
      <c r="N116" s="987"/>
      <c r="O116" s="987"/>
      <c r="P116" s="987"/>
      <c r="Q116" s="987"/>
      <c r="R116" s="987"/>
      <c r="S116" s="987"/>
      <c r="T116" s="987"/>
      <c r="U116" s="987"/>
      <c r="V116" s="987"/>
      <c r="W116" s="987"/>
      <c r="X116" s="987"/>
      <c r="Y116" s="987"/>
    </row>
    <row r="117" spans="2:25" x14ac:dyDescent="0.2">
      <c r="B117" s="987"/>
      <c r="C117" s="987"/>
      <c r="D117" s="987"/>
      <c r="E117" s="987"/>
      <c r="F117" s="987"/>
      <c r="G117" s="987"/>
      <c r="H117" s="987"/>
      <c r="I117" s="987"/>
      <c r="J117" s="987"/>
      <c r="K117" s="987"/>
      <c r="L117" s="987"/>
      <c r="M117" s="987"/>
      <c r="N117" s="987"/>
      <c r="O117" s="987"/>
      <c r="P117" s="987"/>
      <c r="Q117" s="987"/>
      <c r="R117" s="987"/>
      <c r="S117" s="987"/>
      <c r="T117" s="987"/>
      <c r="U117" s="987"/>
      <c r="V117" s="987"/>
      <c r="W117" s="987"/>
      <c r="X117" s="987"/>
      <c r="Y117" s="987"/>
    </row>
    <row r="118" spans="2:25" x14ac:dyDescent="0.2">
      <c r="B118" s="987"/>
      <c r="C118" s="987"/>
      <c r="D118" s="987"/>
      <c r="E118" s="987"/>
      <c r="F118" s="987"/>
      <c r="G118" s="987"/>
      <c r="H118" s="987"/>
      <c r="I118" s="987"/>
      <c r="J118" s="987"/>
      <c r="K118" s="987"/>
      <c r="L118" s="987"/>
      <c r="M118" s="987"/>
      <c r="N118" s="987"/>
      <c r="O118" s="987"/>
      <c r="P118" s="987"/>
      <c r="Q118" s="987"/>
      <c r="R118" s="987"/>
      <c r="S118" s="987"/>
      <c r="T118" s="987"/>
      <c r="U118" s="987"/>
      <c r="V118" s="987"/>
      <c r="W118" s="987"/>
      <c r="X118" s="987"/>
      <c r="Y118" s="987"/>
    </row>
    <row r="119" spans="2:25" x14ac:dyDescent="0.2">
      <c r="B119" s="987"/>
      <c r="C119" s="987"/>
      <c r="D119" s="987"/>
      <c r="E119" s="987"/>
      <c r="F119" s="987"/>
      <c r="G119" s="987"/>
      <c r="H119" s="987"/>
      <c r="I119" s="987"/>
      <c r="J119" s="987"/>
      <c r="K119" s="987"/>
      <c r="L119" s="987"/>
      <c r="M119" s="987"/>
      <c r="N119" s="987"/>
      <c r="O119" s="987"/>
      <c r="P119" s="987"/>
      <c r="Q119" s="987"/>
      <c r="R119" s="987"/>
      <c r="S119" s="987"/>
      <c r="T119" s="987"/>
      <c r="U119" s="987"/>
      <c r="V119" s="987"/>
      <c r="W119" s="987"/>
      <c r="X119" s="987"/>
      <c r="Y119" s="987"/>
    </row>
    <row r="120" spans="2:25" x14ac:dyDescent="0.2">
      <c r="B120" s="987"/>
      <c r="C120" s="987"/>
      <c r="D120" s="987"/>
      <c r="E120" s="987"/>
      <c r="F120" s="987"/>
      <c r="G120" s="987"/>
      <c r="H120" s="987"/>
      <c r="I120" s="987"/>
      <c r="J120" s="987"/>
      <c r="K120" s="987"/>
      <c r="L120" s="987"/>
      <c r="M120" s="987"/>
      <c r="N120" s="987"/>
      <c r="O120" s="987"/>
      <c r="P120" s="987"/>
      <c r="Q120" s="987"/>
      <c r="R120" s="987"/>
      <c r="S120" s="987"/>
      <c r="T120" s="987"/>
      <c r="U120" s="987"/>
      <c r="V120" s="987"/>
      <c r="W120" s="987"/>
      <c r="X120" s="987"/>
      <c r="Y120" s="987"/>
    </row>
    <row r="121" spans="2:25" x14ac:dyDescent="0.2">
      <c r="B121" s="987"/>
      <c r="C121" s="987"/>
      <c r="D121" s="987"/>
      <c r="E121" s="987"/>
      <c r="F121" s="987"/>
      <c r="G121" s="987"/>
      <c r="H121" s="987"/>
      <c r="I121" s="987"/>
      <c r="J121" s="987"/>
      <c r="K121" s="987"/>
      <c r="L121" s="987"/>
      <c r="M121" s="987"/>
      <c r="N121" s="987"/>
      <c r="O121" s="987"/>
      <c r="P121" s="987"/>
      <c r="Q121" s="987"/>
      <c r="R121" s="987"/>
      <c r="S121" s="987"/>
      <c r="T121" s="987"/>
      <c r="U121" s="987"/>
      <c r="V121" s="987"/>
      <c r="W121" s="987"/>
      <c r="X121" s="987"/>
      <c r="Y121" s="987"/>
    </row>
    <row r="122" spans="2:25" x14ac:dyDescent="0.2">
      <c r="B122" s="987"/>
      <c r="C122" s="987"/>
      <c r="D122" s="987"/>
      <c r="E122" s="987"/>
      <c r="F122" s="987"/>
      <c r="G122" s="987"/>
      <c r="H122" s="987"/>
      <c r="I122" s="987"/>
      <c r="J122" s="987"/>
      <c r="K122" s="987"/>
      <c r="L122" s="987"/>
      <c r="M122" s="987"/>
      <c r="N122" s="987"/>
      <c r="O122" s="987"/>
      <c r="P122" s="987"/>
      <c r="Q122" s="987"/>
      <c r="R122" s="987"/>
      <c r="S122" s="987"/>
      <c r="T122" s="987"/>
      <c r="U122" s="987"/>
      <c r="V122" s="987"/>
      <c r="W122" s="987"/>
      <c r="X122" s="987"/>
      <c r="Y122" s="987"/>
    </row>
    <row r="123" spans="2:25" x14ac:dyDescent="0.2">
      <c r="B123" s="987"/>
      <c r="C123" s="987"/>
      <c r="D123" s="987"/>
      <c r="E123" s="987"/>
      <c r="F123" s="987"/>
      <c r="G123" s="987"/>
      <c r="H123" s="987"/>
      <c r="I123" s="987"/>
      <c r="J123" s="987"/>
      <c r="K123" s="987"/>
      <c r="L123" s="987"/>
      <c r="M123" s="987"/>
      <c r="N123" s="987"/>
      <c r="O123" s="987"/>
      <c r="P123" s="987"/>
      <c r="Q123" s="987"/>
      <c r="R123" s="987"/>
      <c r="S123" s="987"/>
      <c r="T123" s="987"/>
      <c r="U123" s="987"/>
      <c r="V123" s="987"/>
      <c r="W123" s="987"/>
      <c r="X123" s="987"/>
      <c r="Y123" s="987"/>
    </row>
    <row r="124" spans="2:25" x14ac:dyDescent="0.2">
      <c r="B124" s="987"/>
      <c r="C124" s="987"/>
      <c r="D124" s="987"/>
      <c r="E124" s="987"/>
      <c r="F124" s="987"/>
      <c r="G124" s="987"/>
      <c r="H124" s="987"/>
      <c r="I124" s="987"/>
      <c r="J124" s="987"/>
      <c r="K124" s="987"/>
      <c r="L124" s="987"/>
      <c r="M124" s="987"/>
      <c r="N124" s="987"/>
      <c r="O124" s="987"/>
      <c r="P124" s="987"/>
      <c r="Q124" s="987"/>
      <c r="R124" s="987"/>
      <c r="S124" s="987"/>
      <c r="T124" s="987"/>
      <c r="U124" s="987"/>
      <c r="V124" s="987"/>
      <c r="W124" s="987"/>
      <c r="X124" s="987"/>
      <c r="Y124" s="987"/>
    </row>
    <row r="125" spans="2:25" x14ac:dyDescent="0.2">
      <c r="B125" s="987"/>
      <c r="C125" s="987"/>
      <c r="D125" s="987"/>
      <c r="E125" s="987"/>
      <c r="F125" s="987"/>
      <c r="G125" s="987"/>
      <c r="H125" s="987"/>
      <c r="I125" s="987"/>
      <c r="J125" s="987"/>
      <c r="K125" s="987"/>
      <c r="L125" s="987"/>
      <c r="M125" s="987"/>
      <c r="N125" s="987"/>
      <c r="O125" s="987"/>
      <c r="P125" s="987"/>
      <c r="Q125" s="987"/>
      <c r="R125" s="987"/>
      <c r="S125" s="987"/>
      <c r="T125" s="987"/>
      <c r="U125" s="987"/>
      <c r="V125" s="987"/>
      <c r="W125" s="987"/>
      <c r="X125" s="987"/>
      <c r="Y125" s="987"/>
    </row>
    <row r="126" spans="2:25" x14ac:dyDescent="0.2">
      <c r="B126" s="987"/>
      <c r="C126" s="987"/>
      <c r="D126" s="987"/>
      <c r="E126" s="987"/>
      <c r="F126" s="987"/>
      <c r="G126" s="987"/>
      <c r="H126" s="987"/>
      <c r="I126" s="987"/>
      <c r="J126" s="987"/>
      <c r="K126" s="987"/>
      <c r="L126" s="987"/>
      <c r="M126" s="987"/>
      <c r="N126" s="987"/>
      <c r="O126" s="987"/>
      <c r="P126" s="987"/>
      <c r="Q126" s="987"/>
      <c r="R126" s="987"/>
      <c r="S126" s="987"/>
      <c r="T126" s="987"/>
      <c r="U126" s="987"/>
      <c r="V126" s="987"/>
      <c r="W126" s="987"/>
      <c r="X126" s="987"/>
      <c r="Y126" s="987"/>
    </row>
    <row r="127" spans="2:25" x14ac:dyDescent="0.2">
      <c r="B127" s="987"/>
      <c r="C127" s="987"/>
      <c r="D127" s="987"/>
      <c r="E127" s="987"/>
      <c r="F127" s="987"/>
      <c r="G127" s="987"/>
      <c r="H127" s="987"/>
      <c r="I127" s="987"/>
      <c r="J127" s="987"/>
      <c r="K127" s="987"/>
      <c r="L127" s="987"/>
      <c r="M127" s="987"/>
      <c r="N127" s="987"/>
      <c r="O127" s="987"/>
      <c r="P127" s="987"/>
      <c r="Q127" s="987"/>
      <c r="R127" s="987"/>
      <c r="S127" s="987"/>
      <c r="T127" s="987"/>
      <c r="U127" s="987"/>
      <c r="V127" s="987"/>
      <c r="W127" s="987"/>
      <c r="X127" s="987"/>
      <c r="Y127" s="987"/>
    </row>
    <row r="128" spans="2:25" x14ac:dyDescent="0.2">
      <c r="B128" s="987"/>
      <c r="C128" s="987"/>
      <c r="D128" s="987"/>
      <c r="E128" s="987"/>
      <c r="F128" s="987"/>
      <c r="G128" s="987"/>
      <c r="H128" s="987"/>
      <c r="I128" s="987"/>
      <c r="J128" s="987"/>
      <c r="K128" s="987"/>
      <c r="L128" s="987"/>
      <c r="M128" s="987"/>
      <c r="N128" s="987"/>
      <c r="O128" s="987"/>
      <c r="P128" s="987"/>
      <c r="Q128" s="987"/>
      <c r="R128" s="987"/>
      <c r="S128" s="987"/>
      <c r="T128" s="987"/>
      <c r="U128" s="987"/>
      <c r="V128" s="987"/>
      <c r="W128" s="987"/>
      <c r="X128" s="987"/>
      <c r="Y128" s="987"/>
    </row>
    <row r="129" spans="2:25" x14ac:dyDescent="0.2">
      <c r="B129" s="987"/>
      <c r="C129" s="987"/>
      <c r="D129" s="987"/>
      <c r="E129" s="987"/>
      <c r="F129" s="987"/>
      <c r="G129" s="987"/>
      <c r="H129" s="987"/>
      <c r="I129" s="987"/>
      <c r="J129" s="987"/>
      <c r="K129" s="987"/>
      <c r="L129" s="987"/>
      <c r="M129" s="987"/>
      <c r="N129" s="987"/>
      <c r="O129" s="987"/>
      <c r="P129" s="987"/>
      <c r="Q129" s="987"/>
      <c r="R129" s="987"/>
      <c r="S129" s="987"/>
      <c r="T129" s="987"/>
      <c r="U129" s="987"/>
      <c r="V129" s="987"/>
      <c r="W129" s="987"/>
      <c r="X129" s="987"/>
      <c r="Y129" s="987"/>
    </row>
    <row r="130" spans="2:25" x14ac:dyDescent="0.2">
      <c r="B130" s="987"/>
      <c r="C130" s="987"/>
      <c r="D130" s="987"/>
      <c r="E130" s="987"/>
      <c r="F130" s="987"/>
      <c r="G130" s="987"/>
      <c r="H130" s="987"/>
      <c r="I130" s="987"/>
      <c r="J130" s="987"/>
      <c r="K130" s="987"/>
      <c r="L130" s="987"/>
      <c r="M130" s="987"/>
      <c r="N130" s="987"/>
      <c r="O130" s="987"/>
      <c r="P130" s="987"/>
      <c r="Q130" s="987"/>
      <c r="R130" s="987"/>
      <c r="S130" s="987"/>
      <c r="T130" s="987"/>
      <c r="U130" s="987"/>
      <c r="V130" s="987"/>
      <c r="W130" s="987"/>
      <c r="X130" s="987"/>
      <c r="Y130" s="987"/>
    </row>
    <row r="131" spans="2:25" x14ac:dyDescent="0.2">
      <c r="B131" s="987"/>
      <c r="C131" s="987"/>
      <c r="D131" s="987"/>
      <c r="E131" s="987"/>
      <c r="F131" s="987"/>
      <c r="G131" s="987"/>
      <c r="H131" s="987"/>
      <c r="I131" s="987"/>
      <c r="J131" s="987"/>
      <c r="K131" s="987"/>
      <c r="L131" s="987"/>
      <c r="M131" s="987"/>
      <c r="N131" s="987"/>
      <c r="O131" s="987"/>
      <c r="P131" s="987"/>
      <c r="Q131" s="987"/>
      <c r="R131" s="987"/>
      <c r="S131" s="987"/>
      <c r="T131" s="987"/>
      <c r="U131" s="987"/>
      <c r="V131" s="987"/>
      <c r="W131" s="987"/>
      <c r="X131" s="987"/>
      <c r="Y131" s="987"/>
    </row>
    <row r="132" spans="2:25" x14ac:dyDescent="0.2">
      <c r="B132" s="987"/>
      <c r="C132" s="987"/>
      <c r="D132" s="987"/>
      <c r="E132" s="987"/>
      <c r="F132" s="987"/>
      <c r="G132" s="987"/>
      <c r="H132" s="987"/>
      <c r="I132" s="987"/>
      <c r="J132" s="987"/>
      <c r="K132" s="987"/>
      <c r="L132" s="987"/>
      <c r="M132" s="987"/>
      <c r="N132" s="987"/>
      <c r="O132" s="987"/>
      <c r="P132" s="987"/>
      <c r="Q132" s="987"/>
      <c r="R132" s="987"/>
      <c r="S132" s="987"/>
      <c r="T132" s="987"/>
      <c r="U132" s="987"/>
      <c r="V132" s="987"/>
      <c r="W132" s="987"/>
      <c r="X132" s="987"/>
      <c r="Y132" s="987"/>
    </row>
    <row r="133" spans="2:25" x14ac:dyDescent="0.2">
      <c r="B133" s="987"/>
      <c r="C133" s="987"/>
      <c r="D133" s="987"/>
      <c r="E133" s="987"/>
      <c r="F133" s="987"/>
      <c r="G133" s="987"/>
      <c r="H133" s="987"/>
      <c r="I133" s="987"/>
      <c r="J133" s="987"/>
      <c r="K133" s="987"/>
      <c r="L133" s="987"/>
      <c r="M133" s="987"/>
      <c r="N133" s="987"/>
      <c r="O133" s="987"/>
      <c r="P133" s="987"/>
      <c r="Q133" s="987"/>
      <c r="R133" s="987"/>
      <c r="S133" s="987"/>
      <c r="T133" s="987"/>
      <c r="U133" s="987"/>
      <c r="V133" s="987"/>
      <c r="W133" s="987"/>
      <c r="X133" s="987"/>
      <c r="Y133" s="987"/>
    </row>
    <row r="134" spans="2:25" x14ac:dyDescent="0.2">
      <c r="B134" s="987"/>
      <c r="C134" s="987"/>
      <c r="D134" s="987"/>
      <c r="E134" s="987"/>
      <c r="F134" s="987"/>
      <c r="G134" s="987"/>
      <c r="H134" s="987"/>
      <c r="I134" s="987"/>
      <c r="J134" s="987"/>
      <c r="K134" s="987"/>
      <c r="L134" s="987"/>
      <c r="M134" s="987"/>
      <c r="N134" s="987"/>
      <c r="O134" s="987"/>
      <c r="P134" s="987"/>
      <c r="Q134" s="987"/>
      <c r="R134" s="987"/>
      <c r="S134" s="987"/>
      <c r="T134" s="987"/>
      <c r="U134" s="987"/>
      <c r="V134" s="987"/>
      <c r="W134" s="987"/>
      <c r="X134" s="987"/>
      <c r="Y134" s="987"/>
    </row>
    <row r="135" spans="2:25" x14ac:dyDescent="0.2">
      <c r="B135" s="987"/>
      <c r="C135" s="987"/>
      <c r="D135" s="987"/>
      <c r="E135" s="987"/>
      <c r="F135" s="987"/>
      <c r="G135" s="987"/>
      <c r="H135" s="987"/>
      <c r="I135" s="987"/>
      <c r="J135" s="987"/>
      <c r="K135" s="987"/>
      <c r="L135" s="987"/>
      <c r="M135" s="987"/>
      <c r="N135" s="987"/>
      <c r="O135" s="987"/>
      <c r="P135" s="987"/>
      <c r="Q135" s="987"/>
      <c r="R135" s="987"/>
      <c r="S135" s="987"/>
      <c r="T135" s="987"/>
      <c r="U135" s="987"/>
      <c r="V135" s="987"/>
      <c r="W135" s="987"/>
      <c r="X135" s="987"/>
      <c r="Y135" s="987"/>
    </row>
    <row r="136" spans="2:25" x14ac:dyDescent="0.2">
      <c r="B136" s="987"/>
      <c r="C136" s="987"/>
      <c r="D136" s="987"/>
      <c r="E136" s="987"/>
      <c r="F136" s="987"/>
      <c r="G136" s="987"/>
      <c r="H136" s="987"/>
      <c r="I136" s="987"/>
      <c r="J136" s="987"/>
      <c r="K136" s="987"/>
      <c r="L136" s="987"/>
      <c r="M136" s="987"/>
      <c r="N136" s="987"/>
      <c r="O136" s="987"/>
      <c r="P136" s="987"/>
      <c r="Q136" s="987"/>
      <c r="R136" s="987"/>
      <c r="S136" s="987"/>
      <c r="T136" s="987"/>
      <c r="U136" s="987"/>
      <c r="V136" s="987"/>
      <c r="W136" s="987"/>
      <c r="X136" s="987"/>
      <c r="Y136" s="987"/>
    </row>
    <row r="137" spans="2:25" x14ac:dyDescent="0.2">
      <c r="B137" s="987"/>
      <c r="C137" s="987"/>
      <c r="D137" s="987"/>
      <c r="E137" s="987"/>
      <c r="F137" s="987"/>
      <c r="G137" s="987"/>
      <c r="H137" s="987"/>
      <c r="I137" s="987"/>
      <c r="J137" s="987"/>
      <c r="K137" s="987"/>
      <c r="L137" s="987"/>
      <c r="M137" s="987"/>
      <c r="N137" s="987"/>
      <c r="O137" s="987"/>
      <c r="P137" s="987"/>
      <c r="Q137" s="987"/>
      <c r="R137" s="987"/>
      <c r="S137" s="987"/>
      <c r="T137" s="987"/>
      <c r="U137" s="987"/>
      <c r="V137" s="987"/>
      <c r="W137" s="987"/>
      <c r="X137" s="987"/>
      <c r="Y137" s="987"/>
    </row>
    <row r="138" spans="2:25" x14ac:dyDescent="0.2">
      <c r="B138" s="987"/>
      <c r="C138" s="987"/>
      <c r="D138" s="987"/>
      <c r="E138" s="987"/>
      <c r="F138" s="987"/>
      <c r="G138" s="987"/>
      <c r="H138" s="987"/>
      <c r="I138" s="987"/>
      <c r="J138" s="987"/>
      <c r="K138" s="987"/>
      <c r="L138" s="987"/>
      <c r="M138" s="987"/>
      <c r="N138" s="987"/>
      <c r="O138" s="987"/>
      <c r="P138" s="987"/>
      <c r="Q138" s="987"/>
      <c r="R138" s="987"/>
      <c r="S138" s="987"/>
      <c r="T138" s="987"/>
      <c r="U138" s="987"/>
      <c r="V138" s="987"/>
      <c r="W138" s="987"/>
      <c r="X138" s="987"/>
      <c r="Y138" s="987"/>
    </row>
    <row r="139" spans="2:25" x14ac:dyDescent="0.2">
      <c r="B139" s="987"/>
      <c r="C139" s="987"/>
      <c r="D139" s="987"/>
      <c r="E139" s="987"/>
      <c r="F139" s="987"/>
      <c r="G139" s="987"/>
      <c r="H139" s="987"/>
      <c r="I139" s="987"/>
      <c r="J139" s="987"/>
      <c r="K139" s="987"/>
      <c r="L139" s="987"/>
      <c r="M139" s="987"/>
      <c r="N139" s="987"/>
      <c r="O139" s="987"/>
      <c r="P139" s="987"/>
      <c r="Q139" s="987"/>
      <c r="R139" s="987"/>
      <c r="S139" s="987"/>
      <c r="T139" s="987"/>
      <c r="U139" s="987"/>
      <c r="V139" s="987"/>
      <c r="W139" s="987"/>
      <c r="X139" s="987"/>
      <c r="Y139" s="987"/>
    </row>
    <row r="140" spans="2:25" x14ac:dyDescent="0.2">
      <c r="B140" s="987"/>
      <c r="C140" s="987"/>
      <c r="D140" s="987"/>
      <c r="E140" s="987"/>
      <c r="F140" s="987"/>
      <c r="G140" s="987"/>
      <c r="H140" s="987"/>
      <c r="I140" s="987"/>
      <c r="J140" s="987"/>
      <c r="K140" s="987"/>
      <c r="L140" s="987"/>
      <c r="M140" s="987"/>
      <c r="N140" s="987"/>
      <c r="O140" s="987"/>
      <c r="P140" s="987"/>
      <c r="Q140" s="987"/>
      <c r="R140" s="987"/>
      <c r="S140" s="987"/>
      <c r="T140" s="987"/>
      <c r="U140" s="987"/>
      <c r="V140" s="987"/>
      <c r="W140" s="987"/>
      <c r="X140" s="987"/>
      <c r="Y140" s="987"/>
    </row>
    <row r="141" spans="2:25" x14ac:dyDescent="0.2">
      <c r="B141" s="987"/>
      <c r="C141" s="987"/>
      <c r="D141" s="987"/>
      <c r="E141" s="987"/>
      <c r="F141" s="987"/>
      <c r="G141" s="987"/>
      <c r="H141" s="987"/>
      <c r="I141" s="987"/>
      <c r="J141" s="987"/>
      <c r="K141" s="987"/>
      <c r="L141" s="987"/>
      <c r="M141" s="987"/>
      <c r="N141" s="987"/>
      <c r="O141" s="987"/>
      <c r="P141" s="987"/>
      <c r="Q141" s="987"/>
      <c r="R141" s="987"/>
      <c r="S141" s="987"/>
      <c r="T141" s="987"/>
      <c r="U141" s="987"/>
      <c r="V141" s="987"/>
      <c r="W141" s="987"/>
      <c r="X141" s="987"/>
      <c r="Y141" s="987"/>
    </row>
    <row r="142" spans="2:25" x14ac:dyDescent="0.2">
      <c r="B142" s="987"/>
      <c r="C142" s="987"/>
      <c r="D142" s="987"/>
      <c r="E142" s="987"/>
      <c r="F142" s="987"/>
      <c r="G142" s="987"/>
      <c r="H142" s="987"/>
      <c r="I142" s="987"/>
      <c r="J142" s="987"/>
      <c r="K142" s="987"/>
      <c r="L142" s="987"/>
      <c r="M142" s="987"/>
      <c r="N142" s="987"/>
      <c r="O142" s="987"/>
      <c r="P142" s="987"/>
      <c r="Q142" s="987"/>
      <c r="R142" s="987"/>
      <c r="S142" s="987"/>
      <c r="T142" s="987"/>
      <c r="U142" s="987"/>
      <c r="V142" s="987"/>
      <c r="W142" s="987"/>
      <c r="X142" s="987"/>
      <c r="Y142" s="987"/>
    </row>
    <row r="143" spans="2:25" x14ac:dyDescent="0.2">
      <c r="B143" s="987"/>
      <c r="C143" s="987"/>
      <c r="D143" s="987"/>
      <c r="E143" s="987"/>
      <c r="F143" s="987"/>
      <c r="G143" s="987"/>
      <c r="H143" s="987"/>
      <c r="I143" s="987"/>
      <c r="J143" s="987"/>
      <c r="K143" s="987"/>
      <c r="L143" s="987"/>
      <c r="M143" s="987"/>
      <c r="N143" s="987"/>
      <c r="O143" s="987"/>
      <c r="P143" s="987"/>
      <c r="Q143" s="987"/>
      <c r="R143" s="987"/>
      <c r="S143" s="987"/>
      <c r="T143" s="987"/>
      <c r="U143" s="987"/>
      <c r="V143" s="987"/>
      <c r="W143" s="987"/>
      <c r="X143" s="987"/>
      <c r="Y143" s="987"/>
    </row>
    <row r="144" spans="2:25" x14ac:dyDescent="0.2">
      <c r="B144" s="987"/>
      <c r="C144" s="987"/>
      <c r="D144" s="987"/>
      <c r="E144" s="987"/>
      <c r="F144" s="987"/>
      <c r="G144" s="987"/>
      <c r="H144" s="987"/>
      <c r="I144" s="987"/>
      <c r="J144" s="987"/>
      <c r="K144" s="987"/>
      <c r="L144" s="987"/>
      <c r="M144" s="987"/>
      <c r="N144" s="987"/>
      <c r="O144" s="987"/>
      <c r="P144" s="987"/>
      <c r="Q144" s="987"/>
      <c r="R144" s="987"/>
      <c r="S144" s="987"/>
      <c r="T144" s="987"/>
      <c r="U144" s="987"/>
      <c r="V144" s="987"/>
      <c r="W144" s="987"/>
      <c r="X144" s="987"/>
      <c r="Y144" s="987"/>
    </row>
    <row r="145" spans="2:25" x14ac:dyDescent="0.2">
      <c r="B145" s="987"/>
      <c r="C145" s="987"/>
      <c r="D145" s="987"/>
      <c r="E145" s="987"/>
      <c r="F145" s="987"/>
      <c r="G145" s="987"/>
      <c r="H145" s="987"/>
      <c r="I145" s="987"/>
      <c r="J145" s="987"/>
      <c r="K145" s="987"/>
      <c r="L145" s="987"/>
      <c r="M145" s="987"/>
      <c r="N145" s="987"/>
      <c r="O145" s="987"/>
      <c r="P145" s="987"/>
      <c r="Q145" s="987"/>
      <c r="R145" s="987"/>
      <c r="S145" s="987"/>
      <c r="T145" s="987"/>
      <c r="U145" s="987"/>
      <c r="V145" s="987"/>
      <c r="W145" s="987"/>
      <c r="X145" s="987"/>
      <c r="Y145" s="987"/>
    </row>
    <row r="146" spans="2:25" x14ac:dyDescent="0.2">
      <c r="B146" s="987"/>
      <c r="C146" s="987"/>
      <c r="D146" s="987"/>
      <c r="E146" s="987"/>
      <c r="F146" s="987"/>
      <c r="G146" s="987"/>
      <c r="H146" s="987"/>
      <c r="I146" s="987"/>
      <c r="J146" s="987"/>
      <c r="K146" s="987"/>
      <c r="L146" s="987"/>
      <c r="M146" s="987"/>
      <c r="N146" s="987"/>
      <c r="O146" s="987"/>
      <c r="P146" s="987"/>
      <c r="Q146" s="987"/>
      <c r="R146" s="987"/>
      <c r="S146" s="987"/>
      <c r="T146" s="987"/>
      <c r="U146" s="987"/>
      <c r="V146" s="987"/>
      <c r="W146" s="987"/>
      <c r="X146" s="987"/>
      <c r="Y146" s="987"/>
    </row>
    <row r="147" spans="2:25" x14ac:dyDescent="0.2">
      <c r="B147" s="987"/>
      <c r="C147" s="987"/>
      <c r="D147" s="987"/>
      <c r="E147" s="987"/>
      <c r="F147" s="987"/>
      <c r="G147" s="987"/>
      <c r="H147" s="987"/>
      <c r="I147" s="987"/>
      <c r="J147" s="987"/>
      <c r="K147" s="987"/>
      <c r="L147" s="987"/>
      <c r="M147" s="987"/>
      <c r="N147" s="987"/>
      <c r="O147" s="987"/>
      <c r="P147" s="987"/>
      <c r="Q147" s="987"/>
      <c r="R147" s="987"/>
      <c r="S147" s="987"/>
      <c r="T147" s="987"/>
      <c r="U147" s="987"/>
      <c r="V147" s="987"/>
      <c r="W147" s="987"/>
      <c r="X147" s="987"/>
      <c r="Y147" s="987"/>
    </row>
    <row r="148" spans="2:25" x14ac:dyDescent="0.2">
      <c r="B148" s="987"/>
      <c r="C148" s="987"/>
      <c r="D148" s="987"/>
      <c r="E148" s="987"/>
      <c r="F148" s="987"/>
      <c r="G148" s="987"/>
      <c r="H148" s="987"/>
      <c r="I148" s="987"/>
      <c r="J148" s="987"/>
      <c r="K148" s="987"/>
      <c r="L148" s="987"/>
      <c r="M148" s="987"/>
      <c r="N148" s="987"/>
      <c r="O148" s="987"/>
      <c r="P148" s="987"/>
      <c r="Q148" s="987"/>
      <c r="R148" s="987"/>
      <c r="S148" s="987"/>
      <c r="T148" s="987"/>
      <c r="U148" s="987"/>
      <c r="V148" s="987"/>
      <c r="W148" s="987"/>
      <c r="X148" s="987"/>
      <c r="Y148" s="987"/>
    </row>
    <row r="149" spans="2:25" x14ac:dyDescent="0.2">
      <c r="B149" s="987"/>
      <c r="C149" s="987"/>
      <c r="D149" s="987"/>
      <c r="E149" s="987"/>
      <c r="F149" s="987"/>
      <c r="G149" s="987"/>
      <c r="H149" s="987"/>
      <c r="I149" s="987"/>
      <c r="J149" s="987"/>
      <c r="K149" s="987"/>
      <c r="L149" s="987"/>
      <c r="M149" s="987"/>
      <c r="N149" s="987"/>
      <c r="O149" s="987"/>
      <c r="P149" s="987"/>
      <c r="Q149" s="987"/>
      <c r="R149" s="987"/>
      <c r="S149" s="987"/>
      <c r="T149" s="987"/>
      <c r="U149" s="987"/>
      <c r="V149" s="987"/>
      <c r="W149" s="987"/>
      <c r="X149" s="987"/>
      <c r="Y149" s="987"/>
    </row>
    <row r="150" spans="2:25" x14ac:dyDescent="0.2">
      <c r="B150" s="987"/>
      <c r="C150" s="987"/>
      <c r="D150" s="987"/>
      <c r="E150" s="987"/>
      <c r="F150" s="987"/>
      <c r="G150" s="987"/>
      <c r="H150" s="987"/>
      <c r="I150" s="987"/>
      <c r="J150" s="987"/>
      <c r="K150" s="987"/>
      <c r="L150" s="987"/>
      <c r="M150" s="987"/>
      <c r="N150" s="987"/>
      <c r="O150" s="987"/>
      <c r="P150" s="987"/>
      <c r="Q150" s="987"/>
      <c r="R150" s="987"/>
      <c r="S150" s="987"/>
      <c r="T150" s="987"/>
      <c r="U150" s="987"/>
      <c r="V150" s="987"/>
      <c r="W150" s="987"/>
      <c r="X150" s="987"/>
      <c r="Y150" s="987"/>
    </row>
    <row r="151" spans="2:25" x14ac:dyDescent="0.2">
      <c r="B151" s="987"/>
      <c r="C151" s="987"/>
      <c r="D151" s="987"/>
      <c r="E151" s="987"/>
      <c r="F151" s="987"/>
      <c r="G151" s="987"/>
      <c r="H151" s="987"/>
      <c r="I151" s="987"/>
      <c r="J151" s="987"/>
      <c r="K151" s="987"/>
      <c r="L151" s="987"/>
      <c r="M151" s="987"/>
      <c r="N151" s="987"/>
      <c r="O151" s="987"/>
      <c r="P151" s="987"/>
      <c r="Q151" s="987"/>
      <c r="R151" s="987"/>
      <c r="S151" s="987"/>
      <c r="T151" s="987"/>
      <c r="U151" s="987"/>
      <c r="V151" s="987"/>
      <c r="W151" s="987"/>
      <c r="X151" s="987"/>
      <c r="Y151" s="987"/>
    </row>
    <row r="152" spans="2:25" x14ac:dyDescent="0.2">
      <c r="B152" s="987"/>
      <c r="C152" s="987"/>
      <c r="D152" s="987"/>
      <c r="E152" s="987"/>
      <c r="F152" s="987"/>
      <c r="G152" s="987"/>
      <c r="H152" s="987"/>
      <c r="I152" s="987"/>
      <c r="J152" s="987"/>
      <c r="K152" s="987"/>
      <c r="L152" s="987"/>
      <c r="M152" s="987"/>
      <c r="N152" s="987"/>
      <c r="O152" s="987"/>
      <c r="P152" s="987"/>
      <c r="Q152" s="987"/>
      <c r="R152" s="987"/>
      <c r="S152" s="987"/>
      <c r="T152" s="987"/>
      <c r="U152" s="987"/>
      <c r="V152" s="987"/>
      <c r="W152" s="987"/>
      <c r="X152" s="987"/>
      <c r="Y152" s="987"/>
    </row>
    <row r="153" spans="2:25" x14ac:dyDescent="0.2">
      <c r="B153" s="987"/>
      <c r="C153" s="987"/>
      <c r="D153" s="987"/>
      <c r="E153" s="987"/>
      <c r="F153" s="987"/>
      <c r="G153" s="987"/>
      <c r="H153" s="987"/>
      <c r="I153" s="987"/>
      <c r="J153" s="987"/>
      <c r="K153" s="987"/>
      <c r="L153" s="987"/>
      <c r="M153" s="987"/>
      <c r="N153" s="987"/>
      <c r="O153" s="987"/>
      <c r="P153" s="987"/>
      <c r="Q153" s="987"/>
      <c r="R153" s="987"/>
      <c r="S153" s="987"/>
      <c r="T153" s="987"/>
      <c r="U153" s="987"/>
      <c r="V153" s="987"/>
      <c r="W153" s="987"/>
      <c r="X153" s="987"/>
      <c r="Y153" s="987"/>
    </row>
    <row r="154" spans="2:25" x14ac:dyDescent="0.2">
      <c r="B154" s="987"/>
      <c r="C154" s="987"/>
      <c r="D154" s="987"/>
      <c r="E154" s="987"/>
      <c r="F154" s="987"/>
      <c r="G154" s="987"/>
      <c r="H154" s="987"/>
      <c r="I154" s="987"/>
      <c r="J154" s="987"/>
      <c r="K154" s="987"/>
      <c r="L154" s="987"/>
      <c r="M154" s="987"/>
      <c r="N154" s="987"/>
      <c r="O154" s="987"/>
      <c r="P154" s="987"/>
      <c r="Q154" s="987"/>
      <c r="R154" s="987"/>
      <c r="S154" s="987"/>
      <c r="T154" s="987"/>
      <c r="U154" s="987"/>
      <c r="V154" s="987"/>
      <c r="W154" s="987"/>
      <c r="X154" s="987"/>
      <c r="Y154" s="987"/>
    </row>
    <row r="155" spans="2:25" x14ac:dyDescent="0.2">
      <c r="B155" s="987"/>
      <c r="C155" s="987"/>
      <c r="D155" s="987"/>
      <c r="E155" s="987"/>
      <c r="F155" s="987"/>
      <c r="G155" s="987"/>
      <c r="H155" s="987"/>
      <c r="I155" s="987"/>
      <c r="J155" s="987"/>
      <c r="K155" s="987"/>
      <c r="L155" s="987"/>
      <c r="M155" s="987"/>
      <c r="N155" s="987"/>
      <c r="O155" s="987"/>
      <c r="P155" s="987"/>
      <c r="Q155" s="987"/>
      <c r="R155" s="987"/>
      <c r="S155" s="987"/>
      <c r="T155" s="987"/>
      <c r="U155" s="987"/>
      <c r="V155" s="987"/>
      <c r="W155" s="987"/>
      <c r="X155" s="987"/>
      <c r="Y155" s="987"/>
    </row>
    <row r="156" spans="2:25" x14ac:dyDescent="0.2">
      <c r="B156" s="987"/>
      <c r="C156" s="987"/>
      <c r="D156" s="987"/>
      <c r="E156" s="987"/>
      <c r="F156" s="987"/>
      <c r="G156" s="987"/>
      <c r="H156" s="987"/>
      <c r="I156" s="987"/>
      <c r="J156" s="987"/>
      <c r="K156" s="987"/>
      <c r="L156" s="987"/>
      <c r="M156" s="987"/>
      <c r="N156" s="987"/>
      <c r="O156" s="987"/>
      <c r="P156" s="987"/>
      <c r="Q156" s="987"/>
      <c r="R156" s="987"/>
      <c r="S156" s="987"/>
      <c r="T156" s="987"/>
      <c r="U156" s="987"/>
      <c r="V156" s="987"/>
      <c r="W156" s="987"/>
      <c r="X156" s="987"/>
      <c r="Y156" s="987"/>
    </row>
    <row r="157" spans="2:25" x14ac:dyDescent="0.2">
      <c r="B157" s="987"/>
      <c r="C157" s="987"/>
      <c r="D157" s="987"/>
      <c r="E157" s="987"/>
      <c r="F157" s="987"/>
      <c r="G157" s="987"/>
      <c r="H157" s="987"/>
      <c r="I157" s="987"/>
      <c r="J157" s="987"/>
      <c r="K157" s="987"/>
      <c r="L157" s="987"/>
      <c r="M157" s="987"/>
      <c r="N157" s="987"/>
      <c r="O157" s="987"/>
      <c r="P157" s="987"/>
      <c r="Q157" s="987"/>
      <c r="R157" s="987"/>
      <c r="S157" s="987"/>
      <c r="T157" s="987"/>
      <c r="U157" s="987"/>
      <c r="V157" s="987"/>
      <c r="W157" s="987"/>
      <c r="X157" s="987"/>
      <c r="Y157" s="987"/>
    </row>
  </sheetData>
  <sheetProtection password="CC43" sheet="1" objects="1" scenarios="1"/>
  <mergeCells count="55">
    <mergeCell ref="P28:Q28"/>
    <mergeCell ref="E29:L29"/>
    <mergeCell ref="M29:N29"/>
    <mergeCell ref="B3:Y3"/>
    <mergeCell ref="B5:G5"/>
    <mergeCell ref="H5:Y5"/>
    <mergeCell ref="B7:B21"/>
    <mergeCell ref="F7:U7"/>
    <mergeCell ref="F9:U9"/>
    <mergeCell ref="F13:U13"/>
    <mergeCell ref="V31:Y31"/>
    <mergeCell ref="D35:U35"/>
    <mergeCell ref="P29:R29"/>
    <mergeCell ref="S29:U29"/>
    <mergeCell ref="V29:Y29"/>
    <mergeCell ref="E30:L30"/>
    <mergeCell ref="M30:N30"/>
    <mergeCell ref="P30:R30"/>
    <mergeCell ref="S30:U30"/>
    <mergeCell ref="V30:Y30"/>
    <mergeCell ref="E31:L31"/>
    <mergeCell ref="M31:O31"/>
    <mergeCell ref="P31:Q31"/>
    <mergeCell ref="S31:U31"/>
    <mergeCell ref="F38:H38"/>
    <mergeCell ref="I38:K38"/>
    <mergeCell ref="L38:N38"/>
    <mergeCell ref="V38:Y38"/>
    <mergeCell ref="O39:S39"/>
    <mergeCell ref="V43:Y43"/>
    <mergeCell ref="D45:J45"/>
    <mergeCell ref="K45:O45"/>
    <mergeCell ref="P45:T45"/>
    <mergeCell ref="E41:U41"/>
    <mergeCell ref="D46:I47"/>
    <mergeCell ref="K46:N46"/>
    <mergeCell ref="P46:T46"/>
    <mergeCell ref="K47:N47"/>
    <mergeCell ref="P47:S47"/>
    <mergeCell ref="C62:Y65"/>
    <mergeCell ref="B66:Y72"/>
    <mergeCell ref="D49:U49"/>
    <mergeCell ref="V49:Y50"/>
    <mergeCell ref="B52:B57"/>
    <mergeCell ref="D52:U54"/>
    <mergeCell ref="D55:U57"/>
    <mergeCell ref="B59:G59"/>
    <mergeCell ref="H59:Y59"/>
    <mergeCell ref="B23:B50"/>
    <mergeCell ref="E24:U25"/>
    <mergeCell ref="E27:L27"/>
    <mergeCell ref="M27:O27"/>
    <mergeCell ref="P27:R27"/>
    <mergeCell ref="E28:L28"/>
    <mergeCell ref="M28:N28"/>
  </mergeCells>
  <phoneticPr fontId="5"/>
  <dataValidations count="4">
    <dataValidation allowBlank="1" showInputMessage="1" showErrorMessage="1" sqref="M29:N30 P47:P48 J39:J40 T39:U40 K46:K48 J42:J43 T42:U43"/>
    <dataValidation type="decimal" operator="greaterThan" allowBlank="1" showInputMessage="1" showErrorMessage="1" sqref="M28:N28">
      <formula1>0</formula1>
    </dataValidation>
    <dataValidation operator="greaterThan" allowBlank="1" showInputMessage="1" showErrorMessage="1" sqref="P28:Q28"/>
    <dataValidation type="decimal" operator="lessThanOrEqual" allowBlank="1" showInputMessage="1" showErrorMessage="1" sqref="P31:Q31">
      <formula1>P28</formula1>
    </dataValidation>
  </dataValidations>
  <printOptions horizontalCentered="1"/>
  <pageMargins left="0.19685039370078741" right="0.19685039370078741" top="0.48" bottom="0.39370078740157483" header="0.4" footer="0.19685039370078741"/>
  <pageSetup paperSize="9" scale="81"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24257" r:id="rId4" name="Option Button 1">
              <controlPr locked="0" defaultSize="0" autoFill="0" autoLine="0" autoPict="0">
                <anchor moveWithCells="1">
                  <from>
                    <xdr:col>21</xdr:col>
                    <xdr:colOff>114300</xdr:colOff>
                    <xdr:row>6</xdr:row>
                    <xdr:rowOff>22860</xdr:rowOff>
                  </from>
                  <to>
                    <xdr:col>22</xdr:col>
                    <xdr:colOff>220980</xdr:colOff>
                    <xdr:row>7</xdr:row>
                    <xdr:rowOff>30480</xdr:rowOff>
                  </to>
                </anchor>
              </controlPr>
            </control>
          </mc:Choice>
        </mc:AlternateContent>
        <mc:AlternateContent xmlns:mc="http://schemas.openxmlformats.org/markup-compatibility/2006">
          <mc:Choice Requires="x14">
            <control shapeId="224258" r:id="rId5" name="Option Button 2">
              <controlPr locked="0" defaultSize="0" autoFill="0" autoLine="0" autoPict="0">
                <anchor moveWithCells="1">
                  <from>
                    <xdr:col>23</xdr:col>
                    <xdr:colOff>60960</xdr:colOff>
                    <xdr:row>6</xdr:row>
                    <xdr:rowOff>83820</xdr:rowOff>
                  </from>
                  <to>
                    <xdr:col>24</xdr:col>
                    <xdr:colOff>182880</xdr:colOff>
                    <xdr:row>6</xdr:row>
                    <xdr:rowOff>297180</xdr:rowOff>
                  </to>
                </anchor>
              </controlPr>
            </control>
          </mc:Choice>
        </mc:AlternateContent>
        <mc:AlternateContent xmlns:mc="http://schemas.openxmlformats.org/markup-compatibility/2006">
          <mc:Choice Requires="x14">
            <control shapeId="224259" r:id="rId6" name="Option Button 3">
              <controlPr locked="0" defaultSize="0" autoFill="0" autoLine="0" autoPict="0">
                <anchor moveWithCells="1">
                  <from>
                    <xdr:col>21</xdr:col>
                    <xdr:colOff>114300</xdr:colOff>
                    <xdr:row>9</xdr:row>
                    <xdr:rowOff>76200</xdr:rowOff>
                  </from>
                  <to>
                    <xdr:col>22</xdr:col>
                    <xdr:colOff>266700</xdr:colOff>
                    <xdr:row>11</xdr:row>
                    <xdr:rowOff>38100</xdr:rowOff>
                  </to>
                </anchor>
              </controlPr>
            </control>
          </mc:Choice>
        </mc:AlternateContent>
        <mc:AlternateContent xmlns:mc="http://schemas.openxmlformats.org/markup-compatibility/2006">
          <mc:Choice Requires="x14">
            <control shapeId="224260" r:id="rId7" name="Group Box 4">
              <controlPr locked="0" defaultSize="0" autoFill="0" autoPict="0">
                <anchor moveWithCells="1">
                  <from>
                    <xdr:col>21</xdr:col>
                    <xdr:colOff>0</xdr:colOff>
                    <xdr:row>6</xdr:row>
                    <xdr:rowOff>0</xdr:rowOff>
                  </from>
                  <to>
                    <xdr:col>25</xdr:col>
                    <xdr:colOff>30480</xdr:colOff>
                    <xdr:row>8</xdr:row>
                    <xdr:rowOff>0</xdr:rowOff>
                  </to>
                </anchor>
              </controlPr>
            </control>
          </mc:Choice>
        </mc:AlternateContent>
        <mc:AlternateContent xmlns:mc="http://schemas.openxmlformats.org/markup-compatibility/2006">
          <mc:Choice Requires="x14">
            <control shapeId="224261" r:id="rId8" name="Group Box 5">
              <controlPr locked="0" defaultSize="0" autoFill="0" autoPict="0">
                <anchor moveWithCells="1">
                  <from>
                    <xdr:col>21</xdr:col>
                    <xdr:colOff>0</xdr:colOff>
                    <xdr:row>9</xdr:row>
                    <xdr:rowOff>0</xdr:rowOff>
                  </from>
                  <to>
                    <xdr:col>25</xdr:col>
                    <xdr:colOff>30480</xdr:colOff>
                    <xdr:row>12</xdr:row>
                    <xdr:rowOff>0</xdr:rowOff>
                  </to>
                </anchor>
              </controlPr>
            </control>
          </mc:Choice>
        </mc:AlternateContent>
        <mc:AlternateContent xmlns:mc="http://schemas.openxmlformats.org/markup-compatibility/2006">
          <mc:Choice Requires="x14">
            <control shapeId="224262" r:id="rId9" name="Option Button 6">
              <controlPr locked="0" defaultSize="0" autoFill="0" autoLine="0" autoPict="0">
                <anchor moveWithCells="1">
                  <from>
                    <xdr:col>23</xdr:col>
                    <xdr:colOff>60960</xdr:colOff>
                    <xdr:row>10</xdr:row>
                    <xdr:rowOff>7620</xdr:rowOff>
                  </from>
                  <to>
                    <xdr:col>24</xdr:col>
                    <xdr:colOff>144780</xdr:colOff>
                    <xdr:row>11</xdr:row>
                    <xdr:rowOff>60960</xdr:rowOff>
                  </to>
                </anchor>
              </controlPr>
            </control>
          </mc:Choice>
        </mc:AlternateContent>
        <mc:AlternateContent xmlns:mc="http://schemas.openxmlformats.org/markup-compatibility/2006">
          <mc:Choice Requires="x14">
            <control shapeId="224263" r:id="rId10" name="Option Button 7">
              <controlPr locked="0" defaultSize="0" autoFill="0" autoLine="0" autoPict="0">
                <anchor moveWithCells="1">
                  <from>
                    <xdr:col>21</xdr:col>
                    <xdr:colOff>114300</xdr:colOff>
                    <xdr:row>15</xdr:row>
                    <xdr:rowOff>7620</xdr:rowOff>
                  </from>
                  <to>
                    <xdr:col>22</xdr:col>
                    <xdr:colOff>190500</xdr:colOff>
                    <xdr:row>15</xdr:row>
                    <xdr:rowOff>220980</xdr:rowOff>
                  </to>
                </anchor>
              </controlPr>
            </control>
          </mc:Choice>
        </mc:AlternateContent>
        <mc:AlternateContent xmlns:mc="http://schemas.openxmlformats.org/markup-compatibility/2006">
          <mc:Choice Requires="x14">
            <control shapeId="224264" r:id="rId11" name="Option Button 8">
              <controlPr locked="0" defaultSize="0" autoFill="0" autoLine="0" autoPict="0">
                <anchor moveWithCells="1">
                  <from>
                    <xdr:col>23</xdr:col>
                    <xdr:colOff>60960</xdr:colOff>
                    <xdr:row>14</xdr:row>
                    <xdr:rowOff>68580</xdr:rowOff>
                  </from>
                  <to>
                    <xdr:col>24</xdr:col>
                    <xdr:colOff>121920</xdr:colOff>
                    <xdr:row>15</xdr:row>
                    <xdr:rowOff>236220</xdr:rowOff>
                  </to>
                </anchor>
              </controlPr>
            </control>
          </mc:Choice>
        </mc:AlternateContent>
        <mc:AlternateContent xmlns:mc="http://schemas.openxmlformats.org/markup-compatibility/2006">
          <mc:Choice Requires="x14">
            <control shapeId="224265" r:id="rId12" name="Option Button 9">
              <controlPr locked="0" defaultSize="0" autoFill="0" autoLine="0" autoPict="0">
                <anchor moveWithCells="1">
                  <from>
                    <xdr:col>21</xdr:col>
                    <xdr:colOff>121920</xdr:colOff>
                    <xdr:row>19</xdr:row>
                    <xdr:rowOff>45720</xdr:rowOff>
                  </from>
                  <to>
                    <xdr:col>22</xdr:col>
                    <xdr:colOff>182880</xdr:colOff>
                    <xdr:row>20</xdr:row>
                    <xdr:rowOff>144780</xdr:rowOff>
                  </to>
                </anchor>
              </controlPr>
            </control>
          </mc:Choice>
        </mc:AlternateContent>
        <mc:AlternateContent xmlns:mc="http://schemas.openxmlformats.org/markup-compatibility/2006">
          <mc:Choice Requires="x14">
            <control shapeId="224266" r:id="rId13" name="Option Button 10">
              <controlPr locked="0" defaultSize="0" autoFill="0" autoLine="0" autoPict="0">
                <anchor moveWithCells="1">
                  <from>
                    <xdr:col>21</xdr:col>
                    <xdr:colOff>182880</xdr:colOff>
                    <xdr:row>51</xdr:row>
                    <xdr:rowOff>152400</xdr:rowOff>
                  </from>
                  <to>
                    <xdr:col>22</xdr:col>
                    <xdr:colOff>251460</xdr:colOff>
                    <xdr:row>52</xdr:row>
                    <xdr:rowOff>213360</xdr:rowOff>
                  </to>
                </anchor>
              </controlPr>
            </control>
          </mc:Choice>
        </mc:AlternateContent>
        <mc:AlternateContent xmlns:mc="http://schemas.openxmlformats.org/markup-compatibility/2006">
          <mc:Choice Requires="x14">
            <control shapeId="224267" r:id="rId14" name="Option Button 11">
              <controlPr locked="0" defaultSize="0" autoFill="0" autoLine="0" autoPict="0">
                <anchor moveWithCells="1">
                  <from>
                    <xdr:col>23</xdr:col>
                    <xdr:colOff>60960</xdr:colOff>
                    <xdr:row>19</xdr:row>
                    <xdr:rowOff>76200</xdr:rowOff>
                  </from>
                  <to>
                    <xdr:col>24</xdr:col>
                    <xdr:colOff>144780</xdr:colOff>
                    <xdr:row>20</xdr:row>
                    <xdr:rowOff>114300</xdr:rowOff>
                  </to>
                </anchor>
              </controlPr>
            </control>
          </mc:Choice>
        </mc:AlternateContent>
        <mc:AlternateContent xmlns:mc="http://schemas.openxmlformats.org/markup-compatibility/2006">
          <mc:Choice Requires="x14">
            <control shapeId="224268" r:id="rId15" name="Option Button 12">
              <controlPr locked="0" defaultSize="0" autoFill="0" autoLine="0" autoPict="0">
                <anchor moveWithCells="1">
                  <from>
                    <xdr:col>23</xdr:col>
                    <xdr:colOff>60960</xdr:colOff>
                    <xdr:row>51</xdr:row>
                    <xdr:rowOff>182880</xdr:rowOff>
                  </from>
                  <to>
                    <xdr:col>24</xdr:col>
                    <xdr:colOff>144780</xdr:colOff>
                    <xdr:row>52</xdr:row>
                    <xdr:rowOff>182880</xdr:rowOff>
                  </to>
                </anchor>
              </controlPr>
            </control>
          </mc:Choice>
        </mc:AlternateContent>
        <mc:AlternateContent xmlns:mc="http://schemas.openxmlformats.org/markup-compatibility/2006">
          <mc:Choice Requires="x14">
            <control shapeId="224269" r:id="rId16" name="Group Box 13">
              <controlPr locked="0" defaultSize="0" autoFill="0" autoPict="0">
                <anchor moveWithCells="1">
                  <from>
                    <xdr:col>21</xdr:col>
                    <xdr:colOff>0</xdr:colOff>
                    <xdr:row>12</xdr:row>
                    <xdr:rowOff>0</xdr:rowOff>
                  </from>
                  <to>
                    <xdr:col>25</xdr:col>
                    <xdr:colOff>30480</xdr:colOff>
                    <xdr:row>13</xdr:row>
                    <xdr:rowOff>144780</xdr:rowOff>
                  </to>
                </anchor>
              </controlPr>
            </control>
          </mc:Choice>
        </mc:AlternateContent>
        <mc:AlternateContent xmlns:mc="http://schemas.openxmlformats.org/markup-compatibility/2006">
          <mc:Choice Requires="x14">
            <control shapeId="224270" r:id="rId17" name="Group Box 14">
              <controlPr locked="0" defaultSize="0" autoFill="0" autoPict="0">
                <anchor moveWithCells="1">
                  <from>
                    <xdr:col>21</xdr:col>
                    <xdr:colOff>0</xdr:colOff>
                    <xdr:row>16</xdr:row>
                    <xdr:rowOff>0</xdr:rowOff>
                  </from>
                  <to>
                    <xdr:col>25</xdr:col>
                    <xdr:colOff>30480</xdr:colOff>
                    <xdr:row>18</xdr:row>
                    <xdr:rowOff>0</xdr:rowOff>
                  </to>
                </anchor>
              </controlPr>
            </control>
          </mc:Choice>
        </mc:AlternateContent>
        <mc:AlternateContent xmlns:mc="http://schemas.openxmlformats.org/markup-compatibility/2006">
          <mc:Choice Requires="x14">
            <control shapeId="224271" r:id="rId18" name="Group Box 15">
              <controlPr locked="0" defaultSize="0" autoFill="0" autoPict="0">
                <anchor moveWithCells="1">
                  <from>
                    <xdr:col>21</xdr:col>
                    <xdr:colOff>0</xdr:colOff>
                    <xdr:row>18</xdr:row>
                    <xdr:rowOff>0</xdr:rowOff>
                  </from>
                  <to>
                    <xdr:col>25</xdr:col>
                    <xdr:colOff>22860</xdr:colOff>
                    <xdr:row>21</xdr:row>
                    <xdr:rowOff>0</xdr:rowOff>
                  </to>
                </anchor>
              </controlPr>
            </control>
          </mc:Choice>
        </mc:AlternateContent>
        <mc:AlternateContent xmlns:mc="http://schemas.openxmlformats.org/markup-compatibility/2006">
          <mc:Choice Requires="x14">
            <control shapeId="224272" r:id="rId19" name="Group Box 16">
              <controlPr locked="0" defaultSize="0" autoFill="0" autoPict="0">
                <anchor moveWithCells="1">
                  <from>
                    <xdr:col>21</xdr:col>
                    <xdr:colOff>0</xdr:colOff>
                    <xdr:row>51</xdr:row>
                    <xdr:rowOff>0</xdr:rowOff>
                  </from>
                  <to>
                    <xdr:col>25</xdr:col>
                    <xdr:colOff>30480</xdr:colOff>
                    <xdr:row>53</xdr:row>
                    <xdr:rowOff>121920</xdr:rowOff>
                  </to>
                </anchor>
              </controlPr>
            </control>
          </mc:Choice>
        </mc:AlternateContent>
        <mc:AlternateContent xmlns:mc="http://schemas.openxmlformats.org/markup-compatibility/2006">
          <mc:Choice Requires="x14">
            <control shapeId="224273" r:id="rId20" name="Option Button 17">
              <controlPr locked="0" defaultSize="0" autoFill="0" autoLine="0" autoPict="0">
                <anchor moveWithCells="1">
                  <from>
                    <xdr:col>21</xdr:col>
                    <xdr:colOff>114300</xdr:colOff>
                    <xdr:row>12</xdr:row>
                    <xdr:rowOff>68580</xdr:rowOff>
                  </from>
                  <to>
                    <xdr:col>22</xdr:col>
                    <xdr:colOff>213360</xdr:colOff>
                    <xdr:row>13</xdr:row>
                    <xdr:rowOff>114300</xdr:rowOff>
                  </to>
                </anchor>
              </controlPr>
            </control>
          </mc:Choice>
        </mc:AlternateContent>
        <mc:AlternateContent xmlns:mc="http://schemas.openxmlformats.org/markup-compatibility/2006">
          <mc:Choice Requires="x14">
            <control shapeId="224274" r:id="rId21" name="Option Button 18">
              <controlPr locked="0" defaultSize="0" autoFill="0" autoLine="0" autoPict="0">
                <anchor moveWithCells="1">
                  <from>
                    <xdr:col>23</xdr:col>
                    <xdr:colOff>60960</xdr:colOff>
                    <xdr:row>12</xdr:row>
                    <xdr:rowOff>68580</xdr:rowOff>
                  </from>
                  <to>
                    <xdr:col>24</xdr:col>
                    <xdr:colOff>83820</xdr:colOff>
                    <xdr:row>13</xdr:row>
                    <xdr:rowOff>114300</xdr:rowOff>
                  </to>
                </anchor>
              </controlPr>
            </control>
          </mc:Choice>
        </mc:AlternateContent>
        <mc:AlternateContent xmlns:mc="http://schemas.openxmlformats.org/markup-compatibility/2006">
          <mc:Choice Requires="x14">
            <control shapeId="224275" r:id="rId22" name="Option Button 19">
              <controlPr locked="0" defaultSize="0" autoFill="0" autoLine="0" autoPict="0">
                <anchor moveWithCells="1">
                  <from>
                    <xdr:col>21</xdr:col>
                    <xdr:colOff>114300</xdr:colOff>
                    <xdr:row>16</xdr:row>
                    <xdr:rowOff>76200</xdr:rowOff>
                  </from>
                  <to>
                    <xdr:col>22</xdr:col>
                    <xdr:colOff>251460</xdr:colOff>
                    <xdr:row>17</xdr:row>
                    <xdr:rowOff>220980</xdr:rowOff>
                  </to>
                </anchor>
              </controlPr>
            </control>
          </mc:Choice>
        </mc:AlternateContent>
        <mc:AlternateContent xmlns:mc="http://schemas.openxmlformats.org/markup-compatibility/2006">
          <mc:Choice Requires="x14">
            <control shapeId="224276" r:id="rId23" name="Option Button 20">
              <controlPr locked="0" defaultSize="0" autoFill="0" autoLine="0" autoPict="0">
                <anchor moveWithCells="1">
                  <from>
                    <xdr:col>23</xdr:col>
                    <xdr:colOff>60960</xdr:colOff>
                    <xdr:row>16</xdr:row>
                    <xdr:rowOff>68580</xdr:rowOff>
                  </from>
                  <to>
                    <xdr:col>24</xdr:col>
                    <xdr:colOff>144780</xdr:colOff>
                    <xdr:row>17</xdr:row>
                    <xdr:rowOff>220980</xdr:rowOff>
                  </to>
                </anchor>
              </controlPr>
            </control>
          </mc:Choice>
        </mc:AlternateContent>
        <mc:AlternateContent xmlns:mc="http://schemas.openxmlformats.org/markup-compatibility/2006">
          <mc:Choice Requires="x14">
            <control shapeId="224277" r:id="rId24" name="Group Box 21">
              <controlPr locked="0" defaultSize="0" autoFill="0" autoPict="0">
                <anchor moveWithCells="1">
                  <from>
                    <xdr:col>21</xdr:col>
                    <xdr:colOff>0</xdr:colOff>
                    <xdr:row>34</xdr:row>
                    <xdr:rowOff>0</xdr:rowOff>
                  </from>
                  <to>
                    <xdr:col>25</xdr:col>
                    <xdr:colOff>30480</xdr:colOff>
                    <xdr:row>35</xdr:row>
                    <xdr:rowOff>7620</xdr:rowOff>
                  </to>
                </anchor>
              </controlPr>
            </control>
          </mc:Choice>
        </mc:AlternateContent>
        <mc:AlternateContent xmlns:mc="http://schemas.openxmlformats.org/markup-compatibility/2006">
          <mc:Choice Requires="x14">
            <control shapeId="224278" r:id="rId25" name="Option Button 22">
              <controlPr locked="0" defaultSize="0" autoFill="0" autoLine="0" autoPict="0">
                <anchor moveWithCells="1">
                  <from>
                    <xdr:col>21</xdr:col>
                    <xdr:colOff>137160</xdr:colOff>
                    <xdr:row>34</xdr:row>
                    <xdr:rowOff>144780</xdr:rowOff>
                  </from>
                  <to>
                    <xdr:col>22</xdr:col>
                    <xdr:colOff>213360</xdr:colOff>
                    <xdr:row>34</xdr:row>
                    <xdr:rowOff>365760</xdr:rowOff>
                  </to>
                </anchor>
              </controlPr>
            </control>
          </mc:Choice>
        </mc:AlternateContent>
        <mc:AlternateContent xmlns:mc="http://schemas.openxmlformats.org/markup-compatibility/2006">
          <mc:Choice Requires="x14">
            <control shapeId="224279" r:id="rId26" name="Option Button 23">
              <controlPr defaultSize="0" autoFill="0" autoLine="0" autoPict="0">
                <anchor moveWithCells="1">
                  <from>
                    <xdr:col>23</xdr:col>
                    <xdr:colOff>106680</xdr:colOff>
                    <xdr:row>34</xdr:row>
                    <xdr:rowOff>144780</xdr:rowOff>
                  </from>
                  <to>
                    <xdr:col>24</xdr:col>
                    <xdr:colOff>182880</xdr:colOff>
                    <xdr:row>34</xdr:row>
                    <xdr:rowOff>365760</xdr:rowOff>
                  </to>
                </anchor>
              </controlPr>
            </control>
          </mc:Choice>
        </mc:AlternateContent>
        <mc:AlternateContent xmlns:mc="http://schemas.openxmlformats.org/markup-compatibility/2006">
          <mc:Choice Requires="x14">
            <control shapeId="224280" r:id="rId27" name="Group Box 24">
              <controlPr defaultSize="0" autoFill="0" autoPict="0">
                <anchor moveWithCells="1">
                  <from>
                    <xdr:col>21</xdr:col>
                    <xdr:colOff>0</xdr:colOff>
                    <xdr:row>54</xdr:row>
                    <xdr:rowOff>0</xdr:rowOff>
                  </from>
                  <to>
                    <xdr:col>25</xdr:col>
                    <xdr:colOff>38100</xdr:colOff>
                    <xdr:row>57</xdr:row>
                    <xdr:rowOff>0</xdr:rowOff>
                  </to>
                </anchor>
              </controlPr>
            </control>
          </mc:Choice>
        </mc:AlternateContent>
        <mc:AlternateContent xmlns:mc="http://schemas.openxmlformats.org/markup-compatibility/2006">
          <mc:Choice Requires="x14">
            <control shapeId="224281" r:id="rId28" name="Option Button 25">
              <controlPr defaultSize="0" autoFill="0" autoLine="0" autoPict="0">
                <anchor moveWithCells="1">
                  <from>
                    <xdr:col>21</xdr:col>
                    <xdr:colOff>106680</xdr:colOff>
                    <xdr:row>8</xdr:row>
                    <xdr:rowOff>68580</xdr:rowOff>
                  </from>
                  <to>
                    <xdr:col>22</xdr:col>
                    <xdr:colOff>190500</xdr:colOff>
                    <xdr:row>8</xdr:row>
                    <xdr:rowOff>274320</xdr:rowOff>
                  </to>
                </anchor>
              </controlPr>
            </control>
          </mc:Choice>
        </mc:AlternateContent>
        <mc:AlternateContent xmlns:mc="http://schemas.openxmlformats.org/markup-compatibility/2006">
          <mc:Choice Requires="x14">
            <control shapeId="224282" r:id="rId29" name="Option Button 26">
              <controlPr defaultSize="0" autoFill="0" autoLine="0" autoPict="0">
                <anchor moveWithCells="1">
                  <from>
                    <xdr:col>23</xdr:col>
                    <xdr:colOff>99060</xdr:colOff>
                    <xdr:row>8</xdr:row>
                    <xdr:rowOff>68580</xdr:rowOff>
                  </from>
                  <to>
                    <xdr:col>24</xdr:col>
                    <xdr:colOff>190500</xdr:colOff>
                    <xdr:row>8</xdr:row>
                    <xdr:rowOff>274320</xdr:rowOff>
                  </to>
                </anchor>
              </controlPr>
            </control>
          </mc:Choice>
        </mc:AlternateContent>
        <mc:AlternateContent xmlns:mc="http://schemas.openxmlformats.org/markup-compatibility/2006">
          <mc:Choice Requires="x14">
            <control shapeId="224283" r:id="rId30" name="Group Box 27">
              <controlPr defaultSize="0" autoFill="0" autoPict="0">
                <anchor moveWithCells="1">
                  <from>
                    <xdr:col>21</xdr:col>
                    <xdr:colOff>0</xdr:colOff>
                    <xdr:row>8</xdr:row>
                    <xdr:rowOff>0</xdr:rowOff>
                  </from>
                  <to>
                    <xdr:col>25</xdr:col>
                    <xdr:colOff>30480</xdr:colOff>
                    <xdr:row>9</xdr:row>
                    <xdr:rowOff>0</xdr:rowOff>
                  </to>
                </anchor>
              </controlPr>
            </control>
          </mc:Choice>
        </mc:AlternateContent>
        <mc:AlternateContent xmlns:mc="http://schemas.openxmlformats.org/markup-compatibility/2006">
          <mc:Choice Requires="x14">
            <control shapeId="224284" r:id="rId31" name="Option Button 28">
              <controlPr locked="0" defaultSize="0" autoFill="0" autoLine="0" autoPict="0">
                <anchor moveWithCells="1">
                  <from>
                    <xdr:col>21</xdr:col>
                    <xdr:colOff>137160</xdr:colOff>
                    <xdr:row>54</xdr:row>
                    <xdr:rowOff>144780</xdr:rowOff>
                  </from>
                  <to>
                    <xdr:col>22</xdr:col>
                    <xdr:colOff>213360</xdr:colOff>
                    <xdr:row>55</xdr:row>
                    <xdr:rowOff>152400</xdr:rowOff>
                  </to>
                </anchor>
              </controlPr>
            </control>
          </mc:Choice>
        </mc:AlternateContent>
        <mc:AlternateContent xmlns:mc="http://schemas.openxmlformats.org/markup-compatibility/2006">
          <mc:Choice Requires="x14">
            <control shapeId="224285" r:id="rId32" name="Option Button 29">
              <controlPr locked="0" defaultSize="0" autoFill="0" autoLine="0" autoPict="0">
                <anchor moveWithCells="1">
                  <from>
                    <xdr:col>23</xdr:col>
                    <xdr:colOff>60960</xdr:colOff>
                    <xdr:row>54</xdr:row>
                    <xdr:rowOff>182880</xdr:rowOff>
                  </from>
                  <to>
                    <xdr:col>24</xdr:col>
                    <xdr:colOff>144780</xdr:colOff>
                    <xdr:row>55</xdr:row>
                    <xdr:rowOff>144780</xdr:rowOff>
                  </to>
                </anchor>
              </controlPr>
            </control>
          </mc:Choice>
        </mc:AlternateContent>
      </controls>
    </mc:Choice>
  </mc:AlternateContent>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2:AO158"/>
  <sheetViews>
    <sheetView showGridLines="0" view="pageBreakPreview" zoomScale="75" zoomScaleNormal="80" zoomScaleSheetLayoutView="75" workbookViewId="0">
      <selection activeCell="W27" sqref="W27"/>
    </sheetView>
  </sheetViews>
  <sheetFormatPr defaultColWidth="4" defaultRowHeight="13.2" x14ac:dyDescent="0.2"/>
  <cols>
    <col min="1" max="1" width="2.88671875" style="919" customWidth="1"/>
    <col min="2" max="2" width="5.21875" style="919" customWidth="1"/>
    <col min="3" max="3" width="1.44140625" style="919" customWidth="1"/>
    <col min="4" max="8" width="4" style="919" customWidth="1"/>
    <col min="9" max="9" width="5.6640625" style="919" customWidth="1"/>
    <col min="10" max="10" width="7.33203125" style="919" customWidth="1"/>
    <col min="11" max="11" width="6" style="919" customWidth="1"/>
    <col min="12" max="12" width="4" style="919" customWidth="1"/>
    <col min="13" max="18" width="5.109375" style="919" customWidth="1"/>
    <col min="19" max="19" width="4" style="919" customWidth="1"/>
    <col min="20" max="20" width="7.33203125" style="919" customWidth="1"/>
    <col min="21" max="21" width="6.77734375" style="919" customWidth="1"/>
    <col min="22" max="25" width="4.6640625" style="919" customWidth="1"/>
    <col min="26" max="26" width="2" style="919" customWidth="1"/>
    <col min="27" max="27" width="4" style="920" customWidth="1"/>
    <col min="28" max="34" width="4" style="921" hidden="1" customWidth="1"/>
    <col min="35" max="36" width="4" style="921" customWidth="1"/>
    <col min="37" max="39" width="4" style="987" customWidth="1"/>
    <col min="40" max="41" width="4" style="987"/>
    <col min="42" max="16384" width="4" style="919"/>
  </cols>
  <sheetData>
    <row r="2" spans="2:32" ht="14.4" x14ac:dyDescent="0.2">
      <c r="B2" s="918" t="s">
        <v>945</v>
      </c>
      <c r="W2" s="918" t="s">
        <v>946</v>
      </c>
    </row>
    <row r="3" spans="2:32" ht="19.2" x14ac:dyDescent="0.2">
      <c r="B3" s="2905" t="s">
        <v>947</v>
      </c>
      <c r="C3" s="2905"/>
      <c r="D3" s="2905"/>
      <c r="E3" s="2905"/>
      <c r="F3" s="2905"/>
      <c r="G3" s="2905"/>
      <c r="H3" s="2905"/>
      <c r="I3" s="2905"/>
      <c r="J3" s="2905"/>
      <c r="K3" s="2905"/>
      <c r="L3" s="2905"/>
      <c r="M3" s="2905"/>
      <c r="N3" s="2905"/>
      <c r="O3" s="2905"/>
      <c r="P3" s="2905"/>
      <c r="Q3" s="2905"/>
      <c r="R3" s="2905"/>
      <c r="S3" s="2905"/>
      <c r="T3" s="2905"/>
      <c r="U3" s="2905"/>
      <c r="V3" s="2905"/>
      <c r="W3" s="2905"/>
      <c r="X3" s="2905"/>
      <c r="Y3" s="2905"/>
    </row>
    <row r="4" spans="2:32" x14ac:dyDescent="0.2">
      <c r="U4" s="922" t="s">
        <v>143</v>
      </c>
    </row>
    <row r="5" spans="2:32" ht="23.25" customHeight="1" x14ac:dyDescent="0.2">
      <c r="B5" s="2906" t="s">
        <v>220</v>
      </c>
      <c r="C5" s="2907"/>
      <c r="D5" s="2907"/>
      <c r="E5" s="2907"/>
      <c r="F5" s="2907"/>
      <c r="G5" s="2908"/>
      <c r="H5" s="2909"/>
      <c r="I5" s="2910"/>
      <c r="J5" s="2910"/>
      <c r="K5" s="2910"/>
      <c r="L5" s="2910"/>
      <c r="M5" s="2910"/>
      <c r="N5" s="2910"/>
      <c r="O5" s="2910"/>
      <c r="P5" s="2910"/>
      <c r="Q5" s="2910"/>
      <c r="R5" s="2910"/>
      <c r="S5" s="2910"/>
      <c r="T5" s="2910"/>
      <c r="U5" s="2910"/>
      <c r="V5" s="2910"/>
      <c r="W5" s="2910"/>
      <c r="X5" s="2910"/>
      <c r="Y5" s="2911"/>
    </row>
    <row r="6" spans="2:32" ht="3.75" customHeight="1" x14ac:dyDescent="0.2">
      <c r="B6" s="923"/>
      <c r="C6" s="923"/>
      <c r="D6" s="923"/>
      <c r="E6" s="923"/>
      <c r="F6" s="923"/>
      <c r="G6" s="923"/>
      <c r="H6" s="923"/>
      <c r="I6" s="923"/>
      <c r="J6" s="923"/>
      <c r="K6" s="923"/>
      <c r="L6" s="923"/>
      <c r="M6" s="923"/>
      <c r="N6" s="923"/>
      <c r="O6" s="923"/>
      <c r="P6" s="923"/>
      <c r="Q6" s="923"/>
      <c r="R6" s="923"/>
      <c r="S6" s="923"/>
      <c r="T6" s="923"/>
      <c r="U6" s="923"/>
      <c r="V6" s="924"/>
      <c r="W6" s="924"/>
      <c r="X6" s="924"/>
      <c r="Y6" s="924"/>
    </row>
    <row r="7" spans="2:32" ht="27.75" customHeight="1" x14ac:dyDescent="0.2">
      <c r="B7" s="2912" t="s">
        <v>221</v>
      </c>
      <c r="C7" s="925"/>
      <c r="D7" s="926" t="s">
        <v>504</v>
      </c>
      <c r="E7" s="927"/>
      <c r="F7" s="2915" t="s">
        <v>948</v>
      </c>
      <c r="G7" s="2769"/>
      <c r="H7" s="2769"/>
      <c r="I7" s="2769"/>
      <c r="J7" s="2769"/>
      <c r="K7" s="2769"/>
      <c r="L7" s="2769"/>
      <c r="M7" s="2769"/>
      <c r="N7" s="2769"/>
      <c r="O7" s="2769"/>
      <c r="P7" s="2769"/>
      <c r="Q7" s="2769"/>
      <c r="R7" s="2769"/>
      <c r="S7" s="2769"/>
      <c r="T7" s="2769"/>
      <c r="U7" s="2770"/>
      <c r="V7" s="928"/>
      <c r="W7" s="929"/>
      <c r="X7" s="929"/>
      <c r="Y7" s="930"/>
      <c r="Z7" s="925"/>
      <c r="AA7" s="931"/>
      <c r="AB7" s="932"/>
    </row>
    <row r="8" spans="2:32" ht="6.75" customHeight="1" x14ac:dyDescent="0.2">
      <c r="B8" s="2913"/>
      <c r="C8" s="933"/>
      <c r="D8" s="934"/>
      <c r="E8" s="935"/>
      <c r="F8" s="935"/>
      <c r="G8" s="935"/>
      <c r="H8" s="935"/>
      <c r="I8" s="935"/>
      <c r="J8" s="935"/>
      <c r="K8" s="935"/>
      <c r="L8" s="935"/>
      <c r="M8" s="935"/>
      <c r="N8" s="935"/>
      <c r="O8" s="935"/>
      <c r="P8" s="935"/>
      <c r="Q8" s="935"/>
      <c r="R8" s="935"/>
      <c r="S8" s="935"/>
      <c r="T8" s="935"/>
      <c r="U8" s="936"/>
      <c r="V8" s="937"/>
      <c r="W8" s="938"/>
      <c r="X8" s="938"/>
      <c r="Y8" s="939"/>
      <c r="Z8" s="925"/>
      <c r="AA8" s="931"/>
      <c r="AB8" s="932"/>
      <c r="AE8" s="921">
        <v>2</v>
      </c>
    </row>
    <row r="9" spans="2:32" ht="31.5" customHeight="1" x14ac:dyDescent="0.2">
      <c r="B9" s="2913"/>
      <c r="C9" s="940"/>
      <c r="D9" s="941" t="s">
        <v>505</v>
      </c>
      <c r="E9" s="942"/>
      <c r="F9" s="2916" t="s">
        <v>506</v>
      </c>
      <c r="G9" s="2741"/>
      <c r="H9" s="2741"/>
      <c r="I9" s="2741"/>
      <c r="J9" s="2741"/>
      <c r="K9" s="2741"/>
      <c r="L9" s="2741"/>
      <c r="M9" s="2741"/>
      <c r="N9" s="2741"/>
      <c r="O9" s="2741"/>
      <c r="P9" s="2741"/>
      <c r="Q9" s="2741"/>
      <c r="R9" s="2741"/>
      <c r="S9" s="2741"/>
      <c r="T9" s="2741"/>
      <c r="U9" s="2742"/>
      <c r="V9" s="937"/>
      <c r="W9" s="938"/>
      <c r="X9" s="938"/>
      <c r="Y9" s="939"/>
      <c r="Z9" s="925"/>
      <c r="AA9" s="931"/>
      <c r="AB9" s="932"/>
      <c r="AE9" s="921">
        <v>2</v>
      </c>
      <c r="AF9" s="943" t="str">
        <f>IF(AND(AE9=1,AE11=1,AE14=1,AE16=1,AE18=1,AE20=1),"1","2")</f>
        <v>2</v>
      </c>
    </row>
    <row r="10" spans="2:32" ht="6.75" customHeight="1" x14ac:dyDescent="0.2">
      <c r="B10" s="2913"/>
      <c r="C10" s="925"/>
      <c r="D10" s="944"/>
      <c r="E10" s="925"/>
      <c r="F10" s="925"/>
      <c r="G10" s="925"/>
      <c r="H10" s="925"/>
      <c r="I10" s="925"/>
      <c r="J10" s="925"/>
      <c r="K10" s="925"/>
      <c r="L10" s="925"/>
      <c r="M10" s="925"/>
      <c r="N10" s="925"/>
      <c r="O10" s="925"/>
      <c r="P10" s="925"/>
      <c r="Q10" s="925"/>
      <c r="R10" s="925"/>
      <c r="S10" s="925"/>
      <c r="T10" s="925"/>
      <c r="U10" s="925"/>
      <c r="V10" s="937"/>
      <c r="W10" s="938"/>
      <c r="X10" s="938"/>
      <c r="Y10" s="939"/>
      <c r="Z10" s="925"/>
      <c r="AA10" s="931"/>
      <c r="AB10" s="932"/>
    </row>
    <row r="11" spans="2:32" x14ac:dyDescent="0.2">
      <c r="B11" s="2913"/>
      <c r="C11" s="925"/>
      <c r="D11" s="944" t="s">
        <v>507</v>
      </c>
      <c r="E11" s="925"/>
      <c r="F11" s="925" t="s">
        <v>949</v>
      </c>
      <c r="G11" s="925"/>
      <c r="H11" s="925"/>
      <c r="I11" s="925"/>
      <c r="J11" s="925"/>
      <c r="K11" s="925"/>
      <c r="L11" s="925"/>
      <c r="M11" s="925"/>
      <c r="N11" s="925"/>
      <c r="O11" s="925"/>
      <c r="P11" s="925"/>
      <c r="Q11" s="925"/>
      <c r="R11" s="925"/>
      <c r="S11" s="925"/>
      <c r="T11" s="925"/>
      <c r="U11" s="925"/>
      <c r="V11" s="928"/>
      <c r="W11" s="929"/>
      <c r="X11" s="929"/>
      <c r="Y11" s="930"/>
      <c r="Z11" s="925"/>
      <c r="AA11" s="931"/>
      <c r="AB11" s="932"/>
      <c r="AE11" s="921">
        <v>2</v>
      </c>
    </row>
    <row r="12" spans="2:32" ht="6" customHeight="1" x14ac:dyDescent="0.2">
      <c r="B12" s="2913"/>
      <c r="C12" s="945"/>
      <c r="D12" s="946"/>
      <c r="E12" s="945"/>
      <c r="F12" s="945"/>
      <c r="G12" s="945"/>
      <c r="H12" s="945"/>
      <c r="I12" s="945"/>
      <c r="J12" s="945"/>
      <c r="K12" s="945"/>
      <c r="L12" s="945"/>
      <c r="M12" s="945"/>
      <c r="N12" s="945"/>
      <c r="O12" s="945"/>
      <c r="P12" s="945"/>
      <c r="Q12" s="945"/>
      <c r="R12" s="945"/>
      <c r="S12" s="945"/>
      <c r="T12" s="945"/>
      <c r="U12" s="947"/>
      <c r="V12" s="948"/>
      <c r="W12" s="949"/>
      <c r="X12" s="949"/>
      <c r="Y12" s="950"/>
      <c r="Z12" s="925"/>
      <c r="AA12" s="931"/>
      <c r="AB12" s="932"/>
    </row>
    <row r="13" spans="2:32" ht="15" customHeight="1" x14ac:dyDescent="0.2">
      <c r="B13" s="2913"/>
      <c r="C13" s="951"/>
      <c r="D13" s="952" t="s">
        <v>509</v>
      </c>
      <c r="E13" s="953"/>
      <c r="F13" s="2855" t="s">
        <v>950</v>
      </c>
      <c r="G13" s="2772"/>
      <c r="H13" s="2772"/>
      <c r="I13" s="2772"/>
      <c r="J13" s="2772"/>
      <c r="K13" s="2772"/>
      <c r="L13" s="2772"/>
      <c r="M13" s="2772"/>
      <c r="N13" s="2772"/>
      <c r="O13" s="2772"/>
      <c r="P13" s="2772"/>
      <c r="Q13" s="2772"/>
      <c r="R13" s="2772"/>
      <c r="S13" s="2772"/>
      <c r="T13" s="2772"/>
      <c r="U13" s="2773"/>
      <c r="V13" s="954"/>
      <c r="W13" s="955"/>
      <c r="X13" s="955"/>
      <c r="Y13" s="956"/>
      <c r="Z13" s="925"/>
      <c r="AA13" s="931"/>
      <c r="AB13" s="932"/>
    </row>
    <row r="14" spans="2:32" ht="12" customHeight="1" x14ac:dyDescent="0.2">
      <c r="B14" s="2913"/>
      <c r="C14" s="945"/>
      <c r="D14" s="957"/>
      <c r="E14" s="958"/>
      <c r="F14" s="958"/>
      <c r="G14" s="958"/>
      <c r="H14" s="958"/>
      <c r="I14" s="958"/>
      <c r="J14" s="958"/>
      <c r="K14" s="958"/>
      <c r="L14" s="958"/>
      <c r="M14" s="958"/>
      <c r="N14" s="958"/>
      <c r="O14" s="958"/>
      <c r="P14" s="958"/>
      <c r="Q14" s="958"/>
      <c r="R14" s="958"/>
      <c r="S14" s="958"/>
      <c r="T14" s="958"/>
      <c r="U14" s="959"/>
      <c r="V14" s="954"/>
      <c r="W14" s="955"/>
      <c r="X14" s="955"/>
      <c r="Y14" s="956"/>
      <c r="Z14" s="925"/>
      <c r="AA14" s="931"/>
      <c r="AB14" s="932"/>
      <c r="AE14" s="921">
        <v>2</v>
      </c>
      <c r="AF14" s="943" t="str">
        <f>IF(AND(AE8=1,AE11=1,AE14=1,AE16=1,AE18=1,AE20=1),"1","2")</f>
        <v>2</v>
      </c>
    </row>
    <row r="15" spans="2:32" ht="7.5" customHeight="1" x14ac:dyDescent="0.2">
      <c r="B15" s="2913"/>
      <c r="C15" s="960"/>
      <c r="D15" s="961"/>
      <c r="E15" s="960"/>
      <c r="F15" s="960"/>
      <c r="G15" s="960"/>
      <c r="H15" s="960"/>
      <c r="I15" s="960"/>
      <c r="J15" s="960"/>
      <c r="K15" s="960"/>
      <c r="L15" s="960"/>
      <c r="M15" s="960"/>
      <c r="N15" s="960"/>
      <c r="O15" s="960"/>
      <c r="P15" s="960"/>
      <c r="Q15" s="960"/>
      <c r="R15" s="960"/>
      <c r="S15" s="960"/>
      <c r="T15" s="960"/>
      <c r="U15" s="960"/>
      <c r="V15" s="948"/>
      <c r="W15" s="949"/>
      <c r="X15" s="949"/>
      <c r="Y15" s="950"/>
      <c r="Z15" s="925"/>
      <c r="AA15" s="931"/>
      <c r="AB15" s="932"/>
    </row>
    <row r="16" spans="2:32" ht="21.75" customHeight="1" x14ac:dyDescent="0.2">
      <c r="B16" s="2913"/>
      <c r="C16" s="945"/>
      <c r="D16" s="946" t="s">
        <v>511</v>
      </c>
      <c r="E16" s="945"/>
      <c r="F16" s="945" t="s">
        <v>951</v>
      </c>
      <c r="G16" s="945"/>
      <c r="H16" s="945"/>
      <c r="I16" s="945"/>
      <c r="J16" s="945"/>
      <c r="K16" s="945"/>
      <c r="L16" s="945"/>
      <c r="M16" s="945"/>
      <c r="N16" s="945"/>
      <c r="O16" s="945"/>
      <c r="P16" s="945"/>
      <c r="Q16" s="945"/>
      <c r="R16" s="945"/>
      <c r="S16" s="945"/>
      <c r="T16" s="945"/>
      <c r="U16" s="947"/>
      <c r="V16" s="954"/>
      <c r="W16" s="955"/>
      <c r="X16" s="955"/>
      <c r="Y16" s="956"/>
      <c r="Z16" s="925"/>
      <c r="AA16" s="931"/>
      <c r="AB16" s="932"/>
      <c r="AE16" s="921">
        <v>2</v>
      </c>
    </row>
    <row r="17" spans="1:41" ht="6" customHeight="1" x14ac:dyDescent="0.2">
      <c r="B17" s="2913"/>
      <c r="C17" s="960"/>
      <c r="D17" s="961"/>
      <c r="E17" s="960"/>
      <c r="F17" s="960"/>
      <c r="G17" s="960"/>
      <c r="H17" s="960"/>
      <c r="I17" s="960"/>
      <c r="J17" s="960"/>
      <c r="K17" s="960"/>
      <c r="L17" s="960"/>
      <c r="M17" s="960"/>
      <c r="N17" s="960"/>
      <c r="O17" s="960"/>
      <c r="P17" s="960"/>
      <c r="Q17" s="960"/>
      <c r="R17" s="960"/>
      <c r="S17" s="960"/>
      <c r="T17" s="960"/>
      <c r="U17" s="960"/>
      <c r="V17" s="948"/>
      <c r="W17" s="949"/>
      <c r="X17" s="949"/>
      <c r="Y17" s="950"/>
      <c r="Z17" s="925"/>
      <c r="AA17" s="931"/>
      <c r="AB17" s="932"/>
    </row>
    <row r="18" spans="1:41" ht="21.75" customHeight="1" x14ac:dyDescent="0.2">
      <c r="B18" s="2913"/>
      <c r="C18" s="945"/>
      <c r="D18" s="946" t="s">
        <v>513</v>
      </c>
      <c r="E18" s="945"/>
      <c r="F18" s="945" t="s">
        <v>253</v>
      </c>
      <c r="G18" s="945"/>
      <c r="H18" s="945"/>
      <c r="I18" s="945"/>
      <c r="J18" s="945"/>
      <c r="K18" s="945"/>
      <c r="L18" s="945"/>
      <c r="M18" s="945"/>
      <c r="N18" s="945"/>
      <c r="O18" s="945"/>
      <c r="P18" s="945"/>
      <c r="Q18" s="945"/>
      <c r="R18" s="945"/>
      <c r="S18" s="945"/>
      <c r="T18" s="945"/>
      <c r="U18" s="947"/>
      <c r="V18" s="954"/>
      <c r="W18" s="955"/>
      <c r="X18" s="955"/>
      <c r="Y18" s="956"/>
      <c r="Z18" s="925"/>
      <c r="AA18" s="931"/>
      <c r="AB18" s="932"/>
      <c r="AE18" s="921">
        <v>2</v>
      </c>
    </row>
    <row r="19" spans="1:41" ht="8.25" customHeight="1" x14ac:dyDescent="0.2">
      <c r="B19" s="2913"/>
      <c r="C19" s="960"/>
      <c r="D19" s="961"/>
      <c r="E19" s="960"/>
      <c r="F19" s="960"/>
      <c r="G19" s="960"/>
      <c r="H19" s="960"/>
      <c r="I19" s="960"/>
      <c r="J19" s="960"/>
      <c r="K19" s="960"/>
      <c r="L19" s="960"/>
      <c r="M19" s="960"/>
      <c r="N19" s="960"/>
      <c r="O19" s="960"/>
      <c r="P19" s="960"/>
      <c r="Q19" s="960"/>
      <c r="R19" s="960"/>
      <c r="S19" s="960"/>
      <c r="T19" s="960"/>
      <c r="U19" s="960"/>
      <c r="V19" s="948"/>
      <c r="W19" s="949"/>
      <c r="X19" s="949"/>
      <c r="Y19" s="950"/>
      <c r="Z19" s="925"/>
      <c r="AA19" s="931"/>
      <c r="AB19" s="932"/>
    </row>
    <row r="20" spans="1:41" x14ac:dyDescent="0.2">
      <c r="B20" s="2913"/>
      <c r="C20" s="960"/>
      <c r="D20" s="961" t="s">
        <v>514</v>
      </c>
      <c r="E20" s="960"/>
      <c r="F20" s="960" t="s">
        <v>952</v>
      </c>
      <c r="G20" s="960"/>
      <c r="H20" s="960"/>
      <c r="I20" s="960"/>
      <c r="J20" s="960"/>
      <c r="K20" s="960"/>
      <c r="L20" s="960"/>
      <c r="M20" s="960"/>
      <c r="N20" s="960"/>
      <c r="O20" s="960"/>
      <c r="P20" s="960"/>
      <c r="Q20" s="960"/>
      <c r="R20" s="960"/>
      <c r="S20" s="960"/>
      <c r="T20" s="960"/>
      <c r="U20" s="960"/>
      <c r="V20" s="954"/>
      <c r="W20" s="955"/>
      <c r="X20" s="955"/>
      <c r="Y20" s="956"/>
      <c r="Z20" s="925"/>
      <c r="AA20" s="931"/>
      <c r="AB20" s="932"/>
      <c r="AE20" s="921">
        <v>2</v>
      </c>
    </row>
    <row r="21" spans="1:41" ht="17.25" customHeight="1" x14ac:dyDescent="0.2">
      <c r="B21" s="2914"/>
      <c r="C21" s="945"/>
      <c r="D21" s="945" t="s">
        <v>251</v>
      </c>
      <c r="E21" s="945"/>
      <c r="F21" s="945" t="s">
        <v>516</v>
      </c>
      <c r="G21" s="945"/>
      <c r="H21" s="945"/>
      <c r="I21" s="945"/>
      <c r="J21" s="945"/>
      <c r="K21" s="945"/>
      <c r="L21" s="945"/>
      <c r="M21" s="945"/>
      <c r="N21" s="945"/>
      <c r="O21" s="945"/>
      <c r="P21" s="945"/>
      <c r="Q21" s="945"/>
      <c r="R21" s="945"/>
      <c r="S21" s="945"/>
      <c r="T21" s="945"/>
      <c r="U21" s="947"/>
      <c r="V21" s="954"/>
      <c r="W21" s="955"/>
      <c r="X21" s="955"/>
      <c r="Y21" s="956"/>
      <c r="Z21" s="925"/>
      <c r="AA21" s="931"/>
      <c r="AB21" s="932"/>
    </row>
    <row r="22" spans="1:41" ht="7.5" customHeight="1" x14ac:dyDescent="0.2">
      <c r="B22" s="962"/>
      <c r="C22" s="960"/>
      <c r="D22" s="960"/>
      <c r="E22" s="960"/>
      <c r="F22" s="960"/>
      <c r="G22" s="960"/>
      <c r="H22" s="960"/>
      <c r="I22" s="960"/>
      <c r="J22" s="960"/>
      <c r="K22" s="960"/>
      <c r="L22" s="960"/>
      <c r="M22" s="960"/>
      <c r="N22" s="960"/>
      <c r="O22" s="960"/>
      <c r="P22" s="960"/>
      <c r="Q22" s="960"/>
      <c r="R22" s="960"/>
      <c r="S22" s="960"/>
      <c r="T22" s="960"/>
      <c r="U22" s="963"/>
      <c r="V22" s="964"/>
      <c r="W22" s="964"/>
      <c r="X22" s="964"/>
      <c r="Y22" s="965"/>
      <c r="Z22" s="925"/>
      <c r="AA22" s="931"/>
      <c r="AB22" s="932"/>
    </row>
    <row r="23" spans="1:41" x14ac:dyDescent="0.2">
      <c r="B23" s="2866" t="s">
        <v>224</v>
      </c>
      <c r="C23" s="951"/>
      <c r="D23" s="951" t="s">
        <v>953</v>
      </c>
      <c r="E23" s="951"/>
      <c r="F23" s="951"/>
      <c r="G23" s="951"/>
      <c r="H23" s="951"/>
      <c r="I23" s="951"/>
      <c r="J23" s="951"/>
      <c r="K23" s="951"/>
      <c r="L23" s="951"/>
      <c r="M23" s="951"/>
      <c r="N23" s="951"/>
      <c r="O23" s="951"/>
      <c r="P23" s="951"/>
      <c r="Q23" s="951"/>
      <c r="R23" s="951"/>
      <c r="S23" s="951"/>
      <c r="T23" s="951"/>
      <c r="U23" s="966"/>
      <c r="V23" s="967"/>
      <c r="W23" s="968"/>
      <c r="X23" s="968"/>
      <c r="Y23" s="969"/>
      <c r="Z23" s="925"/>
      <c r="AA23" s="931"/>
      <c r="AB23" s="932"/>
    </row>
    <row r="24" spans="1:41" ht="15.75" customHeight="1" x14ac:dyDescent="0.2">
      <c r="B24" s="2854"/>
      <c r="C24" s="960"/>
      <c r="D24" s="960"/>
      <c r="E24" s="2917" t="s">
        <v>518</v>
      </c>
      <c r="F24" s="2918"/>
      <c r="G24" s="2918"/>
      <c r="H24" s="2918"/>
      <c r="I24" s="2918"/>
      <c r="J24" s="2918"/>
      <c r="K24" s="2918"/>
      <c r="L24" s="2918"/>
      <c r="M24" s="2918"/>
      <c r="N24" s="2918"/>
      <c r="O24" s="2918"/>
      <c r="P24" s="2918"/>
      <c r="Q24" s="2918"/>
      <c r="R24" s="2918"/>
      <c r="S24" s="2918"/>
      <c r="T24" s="2918"/>
      <c r="U24" s="2919"/>
      <c r="V24" s="970"/>
      <c r="W24" s="964"/>
      <c r="X24" s="964"/>
      <c r="Y24" s="965"/>
      <c r="Z24" s="925"/>
      <c r="AA24" s="931"/>
      <c r="AB24" s="932"/>
    </row>
    <row r="25" spans="1:41" ht="12.75" customHeight="1" x14ac:dyDescent="0.2">
      <c r="B25" s="2854"/>
      <c r="C25" s="960"/>
      <c r="D25" s="960"/>
      <c r="E25" s="2918"/>
      <c r="F25" s="2918"/>
      <c r="G25" s="2918"/>
      <c r="H25" s="2918"/>
      <c r="I25" s="2918"/>
      <c r="J25" s="2918"/>
      <c r="K25" s="2918"/>
      <c r="L25" s="2918"/>
      <c r="M25" s="2918"/>
      <c r="N25" s="2918"/>
      <c r="O25" s="2918"/>
      <c r="P25" s="2918"/>
      <c r="Q25" s="2918"/>
      <c r="R25" s="2918"/>
      <c r="S25" s="2918"/>
      <c r="T25" s="2918"/>
      <c r="U25" s="2919"/>
      <c r="V25" s="970"/>
      <c r="W25" s="964"/>
      <c r="X25" s="964"/>
      <c r="Y25" s="965"/>
      <c r="Z25" s="925"/>
      <c r="AA25" s="931"/>
      <c r="AB25" s="932"/>
    </row>
    <row r="26" spans="1:41" ht="4.5" customHeight="1" x14ac:dyDescent="0.2">
      <c r="B26" s="2854"/>
      <c r="C26" s="960"/>
      <c r="D26" s="960"/>
      <c r="E26" s="971"/>
      <c r="F26" s="971"/>
      <c r="G26" s="971"/>
      <c r="H26" s="971"/>
      <c r="I26" s="971"/>
      <c r="J26" s="971"/>
      <c r="K26" s="971"/>
      <c r="L26" s="971"/>
      <c r="M26" s="971"/>
      <c r="N26" s="971"/>
      <c r="O26" s="971"/>
      <c r="P26" s="971"/>
      <c r="Q26" s="971"/>
      <c r="R26" s="971"/>
      <c r="S26" s="971"/>
      <c r="T26" s="971"/>
      <c r="U26" s="971"/>
      <c r="V26" s="970"/>
      <c r="W26" s="964"/>
      <c r="X26" s="964"/>
      <c r="Y26" s="965"/>
      <c r="Z26" s="925"/>
      <c r="AA26" s="931"/>
      <c r="AB26" s="932"/>
    </row>
    <row r="27" spans="1:41" ht="24.75" customHeight="1" x14ac:dyDescent="0.2">
      <c r="B27" s="2854"/>
      <c r="C27" s="960"/>
      <c r="D27" s="972"/>
      <c r="E27" s="2868"/>
      <c r="F27" s="2869"/>
      <c r="G27" s="2869"/>
      <c r="H27" s="2869"/>
      <c r="I27" s="2869"/>
      <c r="J27" s="2869"/>
      <c r="K27" s="2869"/>
      <c r="L27" s="2870"/>
      <c r="M27" s="2871" t="s">
        <v>225</v>
      </c>
      <c r="N27" s="2872"/>
      <c r="O27" s="2873"/>
      <c r="P27" s="2871" t="s">
        <v>226</v>
      </c>
      <c r="Q27" s="2872"/>
      <c r="R27" s="2873"/>
      <c r="S27" s="973"/>
      <c r="T27" s="974"/>
      <c r="U27" s="975"/>
      <c r="V27" s="976"/>
      <c r="W27" s="977"/>
      <c r="X27" s="977"/>
      <c r="Y27" s="978"/>
      <c r="Z27" s="925"/>
      <c r="AA27" s="931"/>
      <c r="AB27" s="932"/>
    </row>
    <row r="28" spans="1:41" ht="30" customHeight="1" x14ac:dyDescent="0.2">
      <c r="B28" s="2854"/>
      <c r="C28" s="960"/>
      <c r="D28" s="979" t="s">
        <v>272</v>
      </c>
      <c r="E28" s="2874" t="s">
        <v>954</v>
      </c>
      <c r="F28" s="2874"/>
      <c r="G28" s="2874"/>
      <c r="H28" s="2874"/>
      <c r="I28" s="2874"/>
      <c r="J28" s="2874"/>
      <c r="K28" s="2874"/>
      <c r="L28" s="2874"/>
      <c r="M28" s="2875"/>
      <c r="N28" s="2876"/>
      <c r="O28" s="980" t="s">
        <v>284</v>
      </c>
      <c r="P28" s="2875"/>
      <c r="Q28" s="2876"/>
      <c r="R28" s="980" t="s">
        <v>232</v>
      </c>
      <c r="S28" s="981"/>
      <c r="T28" s="982"/>
      <c r="U28" s="983"/>
      <c r="V28" s="984"/>
      <c r="W28" s="985"/>
      <c r="X28" s="985"/>
      <c r="Y28" s="986"/>
      <c r="Z28" s="925"/>
      <c r="AA28" s="931"/>
      <c r="AB28" s="932"/>
    </row>
    <row r="29" spans="1:41" ht="36" customHeight="1" x14ac:dyDescent="0.2">
      <c r="B29" s="2854"/>
      <c r="C29" s="960"/>
      <c r="D29" s="979" t="s">
        <v>434</v>
      </c>
      <c r="E29" s="2874" t="s">
        <v>519</v>
      </c>
      <c r="F29" s="2874"/>
      <c r="G29" s="2874"/>
      <c r="H29" s="2874"/>
      <c r="I29" s="2874"/>
      <c r="J29" s="2874"/>
      <c r="K29" s="2874"/>
      <c r="L29" s="2874"/>
      <c r="M29" s="2875"/>
      <c r="N29" s="2876"/>
      <c r="O29" s="980" t="s">
        <v>284</v>
      </c>
      <c r="P29" s="2900"/>
      <c r="Q29" s="2900"/>
      <c r="R29" s="2900"/>
      <c r="S29" s="2901" t="s">
        <v>520</v>
      </c>
      <c r="T29" s="2748"/>
      <c r="U29" s="2749"/>
      <c r="V29" s="2897" t="str">
        <f>IF(OR(M28="",M29=""),"",IF(M29/M28&gt;=0.3,"○","×"))</f>
        <v/>
      </c>
      <c r="W29" s="2898"/>
      <c r="X29" s="2898"/>
      <c r="Y29" s="2899"/>
      <c r="Z29" s="925"/>
      <c r="AA29" s="931"/>
      <c r="AB29" s="932"/>
      <c r="AD29" s="921">
        <v>0</v>
      </c>
    </row>
    <row r="30" spans="1:41" ht="36" customHeight="1" x14ac:dyDescent="0.2">
      <c r="B30" s="2854"/>
      <c r="C30" s="960"/>
      <c r="D30" s="979" t="s">
        <v>191</v>
      </c>
      <c r="E30" s="2874" t="s">
        <v>521</v>
      </c>
      <c r="F30" s="2874"/>
      <c r="G30" s="2874"/>
      <c r="H30" s="2874"/>
      <c r="I30" s="2874"/>
      <c r="J30" s="2874"/>
      <c r="K30" s="2874"/>
      <c r="L30" s="2874"/>
      <c r="M30" s="2875"/>
      <c r="N30" s="2876"/>
      <c r="O30" s="980" t="s">
        <v>284</v>
      </c>
      <c r="P30" s="2900"/>
      <c r="Q30" s="2900"/>
      <c r="R30" s="2900"/>
      <c r="S30" s="2901" t="s">
        <v>522</v>
      </c>
      <c r="T30" s="2748"/>
      <c r="U30" s="2749"/>
      <c r="V30" s="2897" t="str">
        <f>IF(OR(M28="",M30=""),"",IF(M30/M28&gt;=0.5,"○","×"))</f>
        <v/>
      </c>
      <c r="W30" s="2898"/>
      <c r="X30" s="2898"/>
      <c r="Y30" s="2899"/>
      <c r="Z30" s="925"/>
      <c r="AA30" s="931"/>
      <c r="AB30" s="932"/>
      <c r="AD30" s="921">
        <v>0</v>
      </c>
      <c r="AE30" s="943" t="str">
        <f>IF(OR(V29="○",V30="○",V31="○",V32="○"),"1","2")</f>
        <v>2</v>
      </c>
    </row>
    <row r="31" spans="1:41" s="921" customFormat="1" ht="36" customHeight="1" x14ac:dyDescent="0.2">
      <c r="A31" s="919"/>
      <c r="B31" s="2854"/>
      <c r="C31" s="960"/>
      <c r="D31" s="979" t="s">
        <v>435</v>
      </c>
      <c r="E31" s="2902" t="s">
        <v>955</v>
      </c>
      <c r="F31" s="2902"/>
      <c r="G31" s="2902"/>
      <c r="H31" s="2902"/>
      <c r="I31" s="2902"/>
      <c r="J31" s="2902"/>
      <c r="K31" s="2902"/>
      <c r="L31" s="2902"/>
      <c r="M31" s="2903"/>
      <c r="N31" s="2903"/>
      <c r="O31" s="2903"/>
      <c r="P31" s="2875"/>
      <c r="Q31" s="2876"/>
      <c r="R31" s="980" t="s">
        <v>232</v>
      </c>
      <c r="S31" s="2904" t="s">
        <v>523</v>
      </c>
      <c r="T31" s="2741"/>
      <c r="U31" s="2742"/>
      <c r="V31" s="2897" t="str">
        <f>IF(P31="","",IF(P28=0,"×",IF(OR(P28="",P31=""),"",IF(P31/P28&gt;=0.4,"○","×"))))</f>
        <v/>
      </c>
      <c r="W31" s="2898"/>
      <c r="X31" s="2898"/>
      <c r="Y31" s="2899"/>
      <c r="Z31" s="925"/>
      <c r="AA31" s="931"/>
      <c r="AB31" s="932"/>
      <c r="AD31" s="921">
        <v>1</v>
      </c>
      <c r="AK31" s="987"/>
      <c r="AL31" s="987"/>
      <c r="AM31" s="987"/>
      <c r="AN31" s="987"/>
      <c r="AO31" s="987"/>
    </row>
    <row r="32" spans="1:41" ht="36" customHeight="1" x14ac:dyDescent="0.2">
      <c r="B32" s="2854"/>
      <c r="C32" s="960"/>
      <c r="D32" s="979" t="s">
        <v>767</v>
      </c>
      <c r="E32" s="2902" t="s">
        <v>956</v>
      </c>
      <c r="F32" s="2902"/>
      <c r="G32" s="2902"/>
      <c r="H32" s="2902"/>
      <c r="I32" s="2902"/>
      <c r="J32" s="2902"/>
      <c r="K32" s="2902"/>
      <c r="L32" s="2902"/>
      <c r="M32" s="2903"/>
      <c r="N32" s="2903"/>
      <c r="O32" s="2903"/>
      <c r="P32" s="2875"/>
      <c r="Q32" s="2876"/>
      <c r="R32" s="980" t="s">
        <v>232</v>
      </c>
      <c r="S32" s="2904" t="s">
        <v>957</v>
      </c>
      <c r="T32" s="2741"/>
      <c r="U32" s="2742"/>
      <c r="V32" s="2890" t="str">
        <f>IF(P32="","",IF(P32/P28&gt;=0.5,"○","×"))</f>
        <v/>
      </c>
      <c r="W32" s="2891"/>
      <c r="X32" s="2891"/>
      <c r="Y32" s="2892"/>
      <c r="Z32" s="925"/>
      <c r="AA32" s="925"/>
      <c r="AB32" s="1018"/>
      <c r="AC32" s="998"/>
      <c r="AD32" s="998">
        <v>1</v>
      </c>
      <c r="AE32" s="998"/>
      <c r="AF32" s="998"/>
      <c r="AG32" s="998"/>
      <c r="AH32" s="998"/>
      <c r="AI32" s="998"/>
      <c r="AJ32" s="919"/>
      <c r="AK32" s="919"/>
      <c r="AL32" s="919"/>
      <c r="AM32" s="919"/>
      <c r="AN32" s="919"/>
      <c r="AO32" s="919"/>
    </row>
    <row r="33" spans="1:41" s="921" customFormat="1" ht="12" customHeight="1" x14ac:dyDescent="0.2">
      <c r="A33" s="919"/>
      <c r="B33" s="2854"/>
      <c r="C33" s="960"/>
      <c r="D33" s="960"/>
      <c r="E33" s="960"/>
      <c r="F33" s="960"/>
      <c r="G33" s="960"/>
      <c r="H33" s="960"/>
      <c r="I33" s="960"/>
      <c r="J33" s="960"/>
      <c r="K33" s="960"/>
      <c r="L33" s="960"/>
      <c r="M33" s="960"/>
      <c r="N33" s="960"/>
      <c r="O33" s="960"/>
      <c r="P33" s="960"/>
      <c r="Q33" s="960"/>
      <c r="R33" s="960"/>
      <c r="S33" s="960"/>
      <c r="T33" s="960"/>
      <c r="U33" s="960"/>
      <c r="V33" s="970"/>
      <c r="W33" s="964"/>
      <c r="X33" s="964"/>
      <c r="Y33" s="965"/>
      <c r="Z33" s="925"/>
      <c r="AA33" s="931"/>
      <c r="AB33" s="932"/>
      <c r="AK33" s="987"/>
      <c r="AL33" s="987"/>
      <c r="AM33" s="987"/>
      <c r="AN33" s="987"/>
      <c r="AO33" s="987"/>
    </row>
    <row r="34" spans="1:41" s="987" customFormat="1" x14ac:dyDescent="0.2">
      <c r="A34" s="919"/>
      <c r="B34" s="2854"/>
      <c r="C34" s="960"/>
      <c r="D34" s="960" t="s">
        <v>524</v>
      </c>
      <c r="E34" s="960"/>
      <c r="F34" s="960"/>
      <c r="G34" s="960"/>
      <c r="H34" s="960"/>
      <c r="I34" s="960"/>
      <c r="J34" s="960"/>
      <c r="K34" s="960"/>
      <c r="L34" s="960"/>
      <c r="M34" s="960"/>
      <c r="N34" s="960"/>
      <c r="O34" s="960"/>
      <c r="P34" s="960"/>
      <c r="Q34" s="960"/>
      <c r="R34" s="960"/>
      <c r="S34" s="960"/>
      <c r="T34" s="960"/>
      <c r="U34" s="960"/>
      <c r="V34" s="970"/>
      <c r="W34" s="964"/>
      <c r="X34" s="964"/>
      <c r="Y34" s="965"/>
      <c r="Z34" s="925"/>
      <c r="AA34" s="931"/>
      <c r="AB34" s="932"/>
      <c r="AC34" s="921"/>
      <c r="AD34" s="921"/>
      <c r="AE34" s="921"/>
      <c r="AF34" s="921"/>
      <c r="AG34" s="921"/>
      <c r="AH34" s="921"/>
      <c r="AI34" s="921"/>
      <c r="AJ34" s="921"/>
    </row>
    <row r="35" spans="1:41" s="987" customFormat="1" ht="4.5" customHeight="1" x14ac:dyDescent="0.2">
      <c r="A35" s="919"/>
      <c r="B35" s="2854"/>
      <c r="C35" s="960"/>
      <c r="D35" s="960"/>
      <c r="E35" s="960"/>
      <c r="F35" s="960"/>
      <c r="G35" s="960"/>
      <c r="H35" s="960"/>
      <c r="I35" s="960"/>
      <c r="J35" s="960"/>
      <c r="K35" s="960"/>
      <c r="L35" s="960"/>
      <c r="M35" s="960"/>
      <c r="N35" s="960"/>
      <c r="O35" s="960"/>
      <c r="P35" s="960"/>
      <c r="Q35" s="960"/>
      <c r="R35" s="960"/>
      <c r="S35" s="960"/>
      <c r="T35" s="960"/>
      <c r="U35" s="960"/>
      <c r="V35" s="970"/>
      <c r="W35" s="964"/>
      <c r="X35" s="964"/>
      <c r="Y35" s="965"/>
      <c r="Z35" s="925"/>
      <c r="AA35" s="931"/>
      <c r="AB35" s="932"/>
      <c r="AC35" s="921"/>
      <c r="AD35" s="921"/>
      <c r="AE35" s="921"/>
      <c r="AF35" s="921"/>
      <c r="AG35" s="921"/>
      <c r="AH35" s="921"/>
      <c r="AI35" s="921"/>
      <c r="AJ35" s="921"/>
    </row>
    <row r="36" spans="1:41" s="921" customFormat="1" ht="39.75" customHeight="1" x14ac:dyDescent="0.2">
      <c r="A36" s="919"/>
      <c r="B36" s="2854"/>
      <c r="C36" s="988"/>
      <c r="D36" s="2858" t="s">
        <v>958</v>
      </c>
      <c r="E36" s="2858"/>
      <c r="F36" s="2858"/>
      <c r="G36" s="2858"/>
      <c r="H36" s="2858"/>
      <c r="I36" s="2858"/>
      <c r="J36" s="2858"/>
      <c r="K36" s="2858"/>
      <c r="L36" s="2858"/>
      <c r="M36" s="2858"/>
      <c r="N36" s="2858"/>
      <c r="O36" s="2858"/>
      <c r="P36" s="2858"/>
      <c r="Q36" s="2858"/>
      <c r="R36" s="2858"/>
      <c r="S36" s="2858"/>
      <c r="T36" s="2858"/>
      <c r="U36" s="2858"/>
      <c r="V36" s="955"/>
      <c r="W36" s="955"/>
      <c r="X36" s="955"/>
      <c r="Y36" s="956"/>
      <c r="Z36" s="925"/>
      <c r="AA36" s="931"/>
      <c r="AB36" s="932"/>
      <c r="AE36" s="943">
        <v>2</v>
      </c>
      <c r="AK36" s="987"/>
    </row>
    <row r="37" spans="1:41" s="921" customFormat="1" ht="19.5" customHeight="1" x14ac:dyDescent="0.2">
      <c r="A37" s="919"/>
      <c r="B37" s="2854"/>
      <c r="C37" s="960"/>
      <c r="D37" s="960" t="s">
        <v>526</v>
      </c>
      <c r="E37" s="971"/>
      <c r="F37" s="971"/>
      <c r="G37" s="971"/>
      <c r="H37" s="971"/>
      <c r="I37" s="971"/>
      <c r="J37" s="971"/>
      <c r="K37" s="971"/>
      <c r="L37" s="971"/>
      <c r="M37" s="971"/>
      <c r="N37" s="971"/>
      <c r="O37" s="971"/>
      <c r="P37" s="971"/>
      <c r="Q37" s="971"/>
      <c r="R37" s="971"/>
      <c r="S37" s="971"/>
      <c r="T37" s="971"/>
      <c r="U37" s="971"/>
      <c r="V37" s="989"/>
      <c r="W37" s="990"/>
      <c r="X37" s="990"/>
      <c r="Y37" s="991"/>
      <c r="Z37" s="925"/>
      <c r="AA37" s="931"/>
      <c r="AB37" s="932"/>
      <c r="AK37" s="987"/>
    </row>
    <row r="38" spans="1:41" s="921" customFormat="1" ht="24.75" customHeight="1" x14ac:dyDescent="0.2">
      <c r="A38" s="919"/>
      <c r="B38" s="2854"/>
      <c r="C38" s="960"/>
      <c r="D38" s="960"/>
      <c r="E38" s="992" t="s">
        <v>527</v>
      </c>
      <c r="F38" s="971"/>
      <c r="G38" s="971"/>
      <c r="H38" s="971"/>
      <c r="I38" s="971"/>
      <c r="J38" s="971"/>
      <c r="K38" s="971"/>
      <c r="L38" s="971"/>
      <c r="M38" s="971"/>
      <c r="N38" s="971"/>
      <c r="O38" s="971"/>
      <c r="P38" s="971"/>
      <c r="Q38" s="971"/>
      <c r="R38" s="971"/>
      <c r="S38" s="971"/>
      <c r="T38" s="971"/>
      <c r="U38" s="971"/>
      <c r="V38" s="989"/>
      <c r="W38" s="990"/>
      <c r="X38" s="990"/>
      <c r="Y38" s="991"/>
      <c r="Z38" s="925"/>
      <c r="AA38" s="931"/>
      <c r="AB38" s="932"/>
      <c r="AK38" s="987"/>
    </row>
    <row r="39" spans="1:41" s="921" customFormat="1" ht="26.25" customHeight="1" x14ac:dyDescent="0.2">
      <c r="A39" s="919"/>
      <c r="B39" s="2854"/>
      <c r="C39" s="960"/>
      <c r="E39" s="987"/>
      <c r="F39" s="2894" t="s">
        <v>234</v>
      </c>
      <c r="G39" s="2894"/>
      <c r="H39" s="2894"/>
      <c r="I39" s="2895" t="s">
        <v>235</v>
      </c>
      <c r="J39" s="2895"/>
      <c r="K39" s="2895"/>
      <c r="L39" s="2894" t="s">
        <v>446</v>
      </c>
      <c r="M39" s="2894"/>
      <c r="N39" s="2894"/>
      <c r="O39" s="960"/>
      <c r="P39" s="960"/>
      <c r="Q39" s="960"/>
      <c r="R39" s="960"/>
      <c r="S39" s="960"/>
      <c r="T39" s="960"/>
      <c r="U39" s="960"/>
      <c r="V39" s="2847" t="str">
        <f>IF(OR(T40="",K47=""),"",IF(T40*1&lt;=K47,"○","×"))</f>
        <v/>
      </c>
      <c r="W39" s="2848"/>
      <c r="X39" s="2848"/>
      <c r="Y39" s="2849"/>
      <c r="Z39" s="925"/>
      <c r="AA39" s="931"/>
      <c r="AB39" s="932"/>
      <c r="AK39" s="987"/>
    </row>
    <row r="40" spans="1:41" s="921" customFormat="1" ht="25.5" customHeight="1" x14ac:dyDescent="0.2">
      <c r="A40" s="919"/>
      <c r="B40" s="2854"/>
      <c r="C40" s="960"/>
      <c r="D40" s="993"/>
      <c r="E40" s="919"/>
      <c r="F40" s="919"/>
      <c r="G40" s="955"/>
      <c r="H40" s="993" t="s">
        <v>284</v>
      </c>
      <c r="I40" s="919"/>
      <c r="J40" s="955"/>
      <c r="K40" s="994" t="s">
        <v>232</v>
      </c>
      <c r="L40" s="919"/>
      <c r="M40" s="995"/>
      <c r="N40" s="919" t="s">
        <v>284</v>
      </c>
      <c r="O40" s="2896" t="s">
        <v>274</v>
      </c>
      <c r="P40" s="2896"/>
      <c r="Q40" s="2896"/>
      <c r="R40" s="2896"/>
      <c r="S40" s="2896"/>
      <c r="T40" s="996" t="str">
        <f>IF(OR(G40="",OR(J40="",M40="")),"",IF(OR(G40&lt;=10,OR(J40&lt;=450,M40&lt;=40)),"1",IF(OR(G40&lt;=20,OR(J40&lt;=900,M40&lt;=80)),"2",IF(OR(G40&lt;=30,OR(J40&lt;=1350,M40&lt;=120)),"3",IF(OR(G40&lt;=40,OR(J40&lt;=1800,M40&lt;=160)),"4","5")))))</f>
        <v/>
      </c>
      <c r="U40" s="990" t="s">
        <v>284</v>
      </c>
      <c r="V40" s="970"/>
      <c r="W40" s="964"/>
      <c r="X40" s="964"/>
      <c r="Y40" s="965"/>
      <c r="Z40" s="925"/>
      <c r="AA40" s="931"/>
      <c r="AB40" s="932"/>
      <c r="AK40" s="987"/>
    </row>
    <row r="41" spans="1:41" s="921" customFormat="1" ht="25.5" customHeight="1" x14ac:dyDescent="0.2">
      <c r="A41" s="919"/>
      <c r="B41" s="2854"/>
      <c r="C41" s="960"/>
      <c r="D41" s="993"/>
      <c r="E41" s="997" t="s">
        <v>236</v>
      </c>
      <c r="F41" s="919"/>
      <c r="G41" s="990"/>
      <c r="H41" s="993"/>
      <c r="I41" s="919"/>
      <c r="J41" s="990"/>
      <c r="K41" s="994"/>
      <c r="L41" s="919"/>
      <c r="M41" s="998"/>
      <c r="N41" s="919"/>
      <c r="O41" s="999"/>
      <c r="P41" s="999"/>
      <c r="Q41" s="999"/>
      <c r="R41" s="999"/>
      <c r="S41" s="999"/>
      <c r="T41" s="1000"/>
      <c r="U41" s="990"/>
      <c r="V41" s="970"/>
      <c r="W41" s="964"/>
      <c r="X41" s="964"/>
      <c r="Y41" s="965"/>
      <c r="Z41" s="925"/>
      <c r="AA41" s="931"/>
      <c r="AB41" s="932"/>
      <c r="AK41" s="987"/>
    </row>
    <row r="42" spans="1:41" s="921" customFormat="1" ht="30" customHeight="1" x14ac:dyDescent="0.2">
      <c r="A42" s="919"/>
      <c r="B42" s="2854"/>
      <c r="C42" s="960"/>
      <c r="D42" s="993"/>
      <c r="E42" s="2893" t="s">
        <v>528</v>
      </c>
      <c r="F42" s="2727"/>
      <c r="G42" s="2727"/>
      <c r="H42" s="2727"/>
      <c r="I42" s="2727"/>
      <c r="J42" s="2727"/>
      <c r="K42" s="2727"/>
      <c r="L42" s="2727"/>
      <c r="M42" s="2727"/>
      <c r="N42" s="2727"/>
      <c r="O42" s="2727"/>
      <c r="P42" s="2727"/>
      <c r="Q42" s="2727"/>
      <c r="R42" s="2727"/>
      <c r="S42" s="2727"/>
      <c r="T42" s="2727"/>
      <c r="U42" s="2728"/>
      <c r="V42" s="970"/>
      <c r="W42" s="964"/>
      <c r="X42" s="964"/>
      <c r="Y42" s="965"/>
      <c r="Z42" s="925"/>
      <c r="AA42" s="931"/>
      <c r="AB42" s="932"/>
      <c r="AK42" s="987"/>
    </row>
    <row r="43" spans="1:41" s="921" customFormat="1" ht="25.5" customHeight="1" x14ac:dyDescent="0.2">
      <c r="A43" s="919"/>
      <c r="B43" s="2854"/>
      <c r="C43" s="960"/>
      <c r="D43" s="993"/>
      <c r="E43" s="919"/>
      <c r="F43" s="919"/>
      <c r="G43" s="990" t="s">
        <v>529</v>
      </c>
      <c r="H43" s="993"/>
      <c r="I43" s="919"/>
      <c r="J43" s="990"/>
      <c r="K43" s="994"/>
      <c r="L43" s="919"/>
      <c r="M43" s="998"/>
      <c r="N43" s="919"/>
      <c r="O43" s="999"/>
      <c r="P43" s="999"/>
      <c r="Q43" s="999"/>
      <c r="R43" s="999"/>
      <c r="S43" s="999"/>
      <c r="T43" s="1000"/>
      <c r="U43" s="990"/>
      <c r="V43" s="970"/>
      <c r="W43" s="964"/>
      <c r="X43" s="964"/>
      <c r="Y43" s="965"/>
      <c r="Z43" s="925"/>
      <c r="AA43" s="931"/>
      <c r="AB43" s="932"/>
      <c r="AK43" s="987"/>
    </row>
    <row r="44" spans="1:41" s="921" customFormat="1" ht="25.5" customHeight="1" x14ac:dyDescent="0.2">
      <c r="A44" s="919"/>
      <c r="B44" s="2854"/>
      <c r="C44" s="960"/>
      <c r="D44" s="993"/>
      <c r="E44" s="919"/>
      <c r="F44" s="919"/>
      <c r="G44" s="1001"/>
      <c r="H44" s="993" t="s">
        <v>284</v>
      </c>
      <c r="I44" s="919"/>
      <c r="J44" s="990"/>
      <c r="K44" s="994"/>
      <c r="L44" s="919" t="s">
        <v>530</v>
      </c>
      <c r="M44" s="998"/>
      <c r="N44" s="919"/>
      <c r="O44" s="999"/>
      <c r="P44" s="999"/>
      <c r="Q44" s="999"/>
      <c r="R44" s="999"/>
      <c r="S44" s="999"/>
      <c r="T44" s="996" t="str">
        <f>IF(OR(G44=""),"",IF(OR(G44&lt;=50),"1",IF(OR(G44&lt;=100),"2",IF(OR(G44&lt;=150),"3",IF(OR(G44&lt;=200),"4",IF(OR(G44&lt;=250),"5","6"))))))</f>
        <v/>
      </c>
      <c r="U44" s="990" t="s">
        <v>284</v>
      </c>
      <c r="V44" s="2847" t="str">
        <f>IF(OR(T40="",K47=""),"",IF(AND(T44&gt;=3,K47&gt;=3),"○","×"))</f>
        <v/>
      </c>
      <c r="W44" s="2848"/>
      <c r="X44" s="2848"/>
      <c r="Y44" s="2849"/>
      <c r="Z44" s="925"/>
      <c r="AA44" s="931"/>
      <c r="AB44" s="932"/>
      <c r="AE44" s="943" t="str">
        <f>IF(OR(V39="○",V44="○"),"1","2")</f>
        <v>2</v>
      </c>
      <c r="AK44" s="987"/>
    </row>
    <row r="45" spans="1:41" s="921" customFormat="1" ht="12" customHeight="1" x14ac:dyDescent="0.2">
      <c r="A45" s="919"/>
      <c r="B45" s="2854"/>
      <c r="C45" s="960"/>
      <c r="D45" s="960"/>
      <c r="E45" s="919"/>
      <c r="F45" s="960"/>
      <c r="G45" s="919"/>
      <c r="H45" s="960"/>
      <c r="I45" s="960"/>
      <c r="J45" s="960"/>
      <c r="K45" s="960"/>
      <c r="L45" s="960"/>
      <c r="M45" s="960"/>
      <c r="N45" s="960"/>
      <c r="O45" s="960"/>
      <c r="P45" s="960"/>
      <c r="Q45" s="960"/>
      <c r="R45" s="960"/>
      <c r="S45" s="960"/>
      <c r="T45" s="960"/>
      <c r="U45" s="960"/>
      <c r="V45" s="970"/>
      <c r="W45" s="964"/>
      <c r="X45" s="964"/>
      <c r="Y45" s="965"/>
      <c r="Z45" s="925"/>
      <c r="AA45" s="931"/>
      <c r="AB45" s="932"/>
      <c r="AK45" s="987"/>
    </row>
    <row r="46" spans="1:41" s="921" customFormat="1" ht="22.5" customHeight="1" x14ac:dyDescent="0.2">
      <c r="A46" s="919"/>
      <c r="B46" s="2854"/>
      <c r="C46" s="960"/>
      <c r="D46" s="2887"/>
      <c r="E46" s="2888"/>
      <c r="F46" s="2888"/>
      <c r="G46" s="2888"/>
      <c r="H46" s="2888"/>
      <c r="I46" s="2888"/>
      <c r="J46" s="2889"/>
      <c r="K46" s="2890" t="s">
        <v>237</v>
      </c>
      <c r="L46" s="2891"/>
      <c r="M46" s="2891"/>
      <c r="N46" s="2891"/>
      <c r="O46" s="2892"/>
      <c r="P46" s="2890" t="s">
        <v>238</v>
      </c>
      <c r="Q46" s="2891"/>
      <c r="R46" s="2891"/>
      <c r="S46" s="2891"/>
      <c r="T46" s="2892"/>
      <c r="U46" s="960"/>
      <c r="V46" s="970"/>
      <c r="W46" s="964"/>
      <c r="X46" s="964"/>
      <c r="Y46" s="965"/>
      <c r="Z46" s="925"/>
      <c r="AA46" s="931"/>
      <c r="AB46" s="932"/>
      <c r="AK46" s="987"/>
    </row>
    <row r="47" spans="1:41" s="921" customFormat="1" ht="22.5" customHeight="1" x14ac:dyDescent="0.2">
      <c r="A47" s="919"/>
      <c r="B47" s="2854"/>
      <c r="C47" s="960"/>
      <c r="D47" s="2877" t="s">
        <v>239</v>
      </c>
      <c r="E47" s="2878"/>
      <c r="F47" s="2878"/>
      <c r="G47" s="2878"/>
      <c r="H47" s="2878"/>
      <c r="I47" s="2879"/>
      <c r="J47" s="1002" t="s">
        <v>240</v>
      </c>
      <c r="K47" s="2883"/>
      <c r="L47" s="2719"/>
      <c r="M47" s="2719"/>
      <c r="N47" s="2719"/>
      <c r="O47" s="1003" t="s">
        <v>284</v>
      </c>
      <c r="P47" s="2884"/>
      <c r="Q47" s="2885"/>
      <c r="R47" s="2885"/>
      <c r="S47" s="2885"/>
      <c r="T47" s="2886"/>
      <c r="U47" s="960"/>
      <c r="V47" s="970"/>
      <c r="W47" s="964"/>
      <c r="X47" s="964"/>
      <c r="Y47" s="965"/>
      <c r="Z47" s="925"/>
      <c r="AA47" s="931"/>
      <c r="AB47" s="932"/>
      <c r="AK47" s="987"/>
    </row>
    <row r="48" spans="1:41" s="921" customFormat="1" ht="22.5" customHeight="1" x14ac:dyDescent="0.2">
      <c r="A48" s="919"/>
      <c r="B48" s="2854"/>
      <c r="C48" s="960"/>
      <c r="D48" s="2880"/>
      <c r="E48" s="2881"/>
      <c r="F48" s="2881"/>
      <c r="G48" s="2881"/>
      <c r="H48" s="2881"/>
      <c r="I48" s="2882"/>
      <c r="J48" s="1002" t="s">
        <v>241</v>
      </c>
      <c r="K48" s="2875"/>
      <c r="L48" s="2724"/>
      <c r="M48" s="2724"/>
      <c r="N48" s="2724"/>
      <c r="O48" s="1003" t="s">
        <v>284</v>
      </c>
      <c r="P48" s="2875"/>
      <c r="Q48" s="2724"/>
      <c r="R48" s="2724"/>
      <c r="S48" s="2724"/>
      <c r="T48" s="1003" t="s">
        <v>284</v>
      </c>
      <c r="U48" s="960"/>
      <c r="V48" s="970"/>
      <c r="W48" s="964"/>
      <c r="X48" s="964"/>
      <c r="Y48" s="965"/>
      <c r="Z48" s="925"/>
      <c r="AA48" s="931"/>
      <c r="AB48" s="932"/>
      <c r="AK48" s="987"/>
    </row>
    <row r="49" spans="1:37" s="921" customFormat="1" ht="12.75" customHeight="1" x14ac:dyDescent="0.2">
      <c r="A49" s="919"/>
      <c r="B49" s="2854"/>
      <c r="C49" s="960"/>
      <c r="D49" s="1004"/>
      <c r="E49" s="1004"/>
      <c r="F49" s="1004"/>
      <c r="G49" s="1004"/>
      <c r="H49" s="1004"/>
      <c r="I49" s="1004"/>
      <c r="J49" s="964"/>
      <c r="K49" s="1005"/>
      <c r="L49" s="354"/>
      <c r="M49" s="354"/>
      <c r="N49" s="354"/>
      <c r="O49" s="964"/>
      <c r="P49" s="1005"/>
      <c r="Q49" s="355"/>
      <c r="R49" s="355"/>
      <c r="S49" s="355"/>
      <c r="T49" s="964"/>
      <c r="U49" s="960"/>
      <c r="V49" s="970"/>
      <c r="W49" s="964"/>
      <c r="X49" s="964"/>
      <c r="Y49" s="965"/>
      <c r="Z49" s="925"/>
      <c r="AA49" s="931"/>
      <c r="AB49" s="932"/>
      <c r="AK49" s="987"/>
    </row>
    <row r="50" spans="1:37" s="921" customFormat="1" ht="28.5" customHeight="1" x14ac:dyDescent="0.2">
      <c r="A50" s="919"/>
      <c r="B50" s="2854"/>
      <c r="C50" s="960"/>
      <c r="D50" s="2846" t="s">
        <v>531</v>
      </c>
      <c r="E50" s="2688"/>
      <c r="F50" s="2688"/>
      <c r="G50" s="2688"/>
      <c r="H50" s="2688"/>
      <c r="I50" s="2688"/>
      <c r="J50" s="2688"/>
      <c r="K50" s="2688"/>
      <c r="L50" s="2688"/>
      <c r="M50" s="2688"/>
      <c r="N50" s="2688"/>
      <c r="O50" s="2688"/>
      <c r="P50" s="2688"/>
      <c r="Q50" s="2688"/>
      <c r="R50" s="2688"/>
      <c r="S50" s="2688"/>
      <c r="T50" s="2688"/>
      <c r="U50" s="2689"/>
      <c r="V50" s="2847" t="str">
        <f>IF(OR(T40="",K47=""),"",IF(T40+1&lt;=K47,"○","×"))</f>
        <v/>
      </c>
      <c r="W50" s="2848"/>
      <c r="X50" s="2848"/>
      <c r="Y50" s="2849"/>
      <c r="Z50" s="925"/>
      <c r="AA50" s="931"/>
      <c r="AB50" s="932"/>
      <c r="AE50" s="943" t="str">
        <f>IF(OR(V50="○"),"1","2")</f>
        <v>2</v>
      </c>
      <c r="AK50" s="987"/>
    </row>
    <row r="51" spans="1:37" s="921" customFormat="1" ht="8.25" customHeight="1" x14ac:dyDescent="0.2">
      <c r="A51" s="919"/>
      <c r="B51" s="2854"/>
      <c r="C51" s="960"/>
      <c r="D51" s="960"/>
      <c r="E51" s="960"/>
      <c r="F51" s="960"/>
      <c r="G51" s="960"/>
      <c r="H51" s="960"/>
      <c r="I51" s="960"/>
      <c r="J51" s="960"/>
      <c r="K51" s="960"/>
      <c r="L51" s="960"/>
      <c r="M51" s="960"/>
      <c r="N51" s="960"/>
      <c r="O51" s="960"/>
      <c r="P51" s="960"/>
      <c r="Q51" s="960"/>
      <c r="R51" s="960"/>
      <c r="S51" s="960"/>
      <c r="T51" s="960"/>
      <c r="U51" s="960"/>
      <c r="V51" s="2850"/>
      <c r="W51" s="2851"/>
      <c r="X51" s="2851"/>
      <c r="Y51" s="2852"/>
      <c r="Z51" s="925"/>
      <c r="AA51" s="931"/>
      <c r="AB51" s="932"/>
      <c r="AK51" s="987"/>
    </row>
    <row r="52" spans="1:37" s="921" customFormat="1" ht="6" customHeight="1" x14ac:dyDescent="0.2">
      <c r="A52" s="919"/>
      <c r="B52" s="1006"/>
      <c r="C52" s="951"/>
      <c r="D52" s="951"/>
      <c r="E52" s="951"/>
      <c r="F52" s="951"/>
      <c r="G52" s="951"/>
      <c r="H52" s="951"/>
      <c r="I52" s="951"/>
      <c r="J52" s="951"/>
      <c r="K52" s="951"/>
      <c r="L52" s="951"/>
      <c r="M52" s="951"/>
      <c r="N52" s="951"/>
      <c r="O52" s="951"/>
      <c r="P52" s="951"/>
      <c r="Q52" s="951"/>
      <c r="R52" s="951"/>
      <c r="S52" s="951"/>
      <c r="T52" s="951"/>
      <c r="U52" s="951"/>
      <c r="V52" s="964"/>
      <c r="W52" s="964"/>
      <c r="X52" s="964"/>
      <c r="Y52" s="965"/>
      <c r="Z52" s="925"/>
      <c r="AA52" s="931"/>
      <c r="AB52" s="932"/>
      <c r="AK52" s="987"/>
    </row>
    <row r="53" spans="1:37" s="921" customFormat="1" ht="17.25" customHeight="1" x14ac:dyDescent="0.2">
      <c r="A53" s="919"/>
      <c r="B53" s="2853" t="s">
        <v>242</v>
      </c>
      <c r="C53" s="1006"/>
      <c r="D53" s="2855" t="s">
        <v>532</v>
      </c>
      <c r="E53" s="2855"/>
      <c r="F53" s="2855"/>
      <c r="G53" s="2855"/>
      <c r="H53" s="2855"/>
      <c r="I53" s="2855"/>
      <c r="J53" s="2855"/>
      <c r="K53" s="2855"/>
      <c r="L53" s="2855"/>
      <c r="M53" s="2855"/>
      <c r="N53" s="2855"/>
      <c r="O53" s="2855"/>
      <c r="P53" s="2855"/>
      <c r="Q53" s="2855"/>
      <c r="R53" s="2855"/>
      <c r="S53" s="2855"/>
      <c r="T53" s="2855"/>
      <c r="U53" s="2856"/>
      <c r="V53" s="1007"/>
      <c r="W53" s="1007"/>
      <c r="X53" s="1007"/>
      <c r="Y53" s="1008"/>
      <c r="Z53" s="925"/>
      <c r="AA53" s="931"/>
      <c r="AB53" s="932"/>
      <c r="AK53" s="987"/>
    </row>
    <row r="54" spans="1:37" s="921" customFormat="1" ht="20.25" customHeight="1" x14ac:dyDescent="0.2">
      <c r="A54" s="919"/>
      <c r="B54" s="2854"/>
      <c r="C54" s="962"/>
      <c r="D54" s="2846"/>
      <c r="E54" s="2846"/>
      <c r="F54" s="2846"/>
      <c r="G54" s="2846"/>
      <c r="H54" s="2846"/>
      <c r="I54" s="2846"/>
      <c r="J54" s="2846"/>
      <c r="K54" s="2846"/>
      <c r="L54" s="2846"/>
      <c r="M54" s="2846"/>
      <c r="N54" s="2846"/>
      <c r="O54" s="2846"/>
      <c r="P54" s="2846"/>
      <c r="Q54" s="2846"/>
      <c r="R54" s="2846"/>
      <c r="S54" s="2846"/>
      <c r="T54" s="2846"/>
      <c r="U54" s="2857"/>
      <c r="V54" s="955"/>
      <c r="W54" s="955"/>
      <c r="X54" s="955"/>
      <c r="Y54" s="956"/>
      <c r="Z54" s="925"/>
      <c r="AA54" s="931"/>
      <c r="AB54" s="932"/>
      <c r="AE54" s="1009">
        <v>2</v>
      </c>
      <c r="AK54" s="987"/>
    </row>
    <row r="55" spans="1:37" s="921" customFormat="1" ht="11.25" customHeight="1" x14ac:dyDescent="0.2">
      <c r="A55" s="919"/>
      <c r="B55" s="2854"/>
      <c r="C55" s="988"/>
      <c r="D55" s="2858"/>
      <c r="E55" s="2858"/>
      <c r="F55" s="2858"/>
      <c r="G55" s="2858"/>
      <c r="H55" s="2858"/>
      <c r="I55" s="2858"/>
      <c r="J55" s="2858"/>
      <c r="K55" s="2858"/>
      <c r="L55" s="2858"/>
      <c r="M55" s="2858"/>
      <c r="N55" s="2858"/>
      <c r="O55" s="2858"/>
      <c r="P55" s="2858"/>
      <c r="Q55" s="2858"/>
      <c r="R55" s="2858"/>
      <c r="S55" s="2858"/>
      <c r="T55" s="2858"/>
      <c r="U55" s="2859"/>
      <c r="V55" s="955"/>
      <c r="W55" s="955"/>
      <c r="X55" s="955"/>
      <c r="Y55" s="956"/>
      <c r="Z55" s="925"/>
      <c r="AA55" s="931"/>
      <c r="AB55" s="932"/>
      <c r="AK55" s="987"/>
    </row>
    <row r="56" spans="1:37" s="921" customFormat="1" ht="20.25" customHeight="1" x14ac:dyDescent="0.2">
      <c r="A56" s="919"/>
      <c r="B56" s="2698"/>
      <c r="C56" s="960"/>
      <c r="D56" s="2846" t="s">
        <v>533</v>
      </c>
      <c r="E56" s="2846"/>
      <c r="F56" s="2846"/>
      <c r="G56" s="2846"/>
      <c r="H56" s="2846"/>
      <c r="I56" s="2846"/>
      <c r="J56" s="2846"/>
      <c r="K56" s="2846"/>
      <c r="L56" s="2846"/>
      <c r="M56" s="2846"/>
      <c r="N56" s="2846"/>
      <c r="O56" s="2846"/>
      <c r="P56" s="2846"/>
      <c r="Q56" s="2846"/>
      <c r="R56" s="2846"/>
      <c r="S56" s="2846"/>
      <c r="T56" s="2846"/>
      <c r="U56" s="2846"/>
      <c r="V56" s="1010"/>
      <c r="W56" s="1010"/>
      <c r="X56" s="1010"/>
      <c r="Y56" s="1011"/>
      <c r="Z56" s="925"/>
      <c r="AA56" s="931"/>
      <c r="AB56" s="932"/>
      <c r="AK56" s="987"/>
    </row>
    <row r="57" spans="1:37" s="921" customFormat="1" ht="16.5" customHeight="1" x14ac:dyDescent="0.2">
      <c r="A57" s="919"/>
      <c r="B57" s="2698"/>
      <c r="C57" s="960"/>
      <c r="D57" s="2846"/>
      <c r="E57" s="2846"/>
      <c r="F57" s="2846"/>
      <c r="G57" s="2846"/>
      <c r="H57" s="2846"/>
      <c r="I57" s="2846"/>
      <c r="J57" s="2846"/>
      <c r="K57" s="2846"/>
      <c r="L57" s="2846"/>
      <c r="M57" s="2846"/>
      <c r="N57" s="2846"/>
      <c r="O57" s="2846"/>
      <c r="P57" s="2846"/>
      <c r="Q57" s="2846"/>
      <c r="R57" s="2846"/>
      <c r="S57" s="2846"/>
      <c r="T57" s="2846"/>
      <c r="U57" s="2846"/>
      <c r="V57" s="1010"/>
      <c r="W57" s="1010"/>
      <c r="X57" s="1010"/>
      <c r="Y57" s="1011"/>
      <c r="Z57" s="925"/>
      <c r="AA57" s="931"/>
      <c r="AB57" s="932"/>
      <c r="AE57" s="1009">
        <v>2</v>
      </c>
      <c r="AK57" s="987"/>
    </row>
    <row r="58" spans="1:37" s="921" customFormat="1" ht="6.75" customHeight="1" x14ac:dyDescent="0.2">
      <c r="A58" s="919"/>
      <c r="B58" s="2699"/>
      <c r="C58" s="945"/>
      <c r="D58" s="2858"/>
      <c r="E58" s="2858"/>
      <c r="F58" s="2858"/>
      <c r="G58" s="2858"/>
      <c r="H58" s="2858"/>
      <c r="I58" s="2858"/>
      <c r="J58" s="2858"/>
      <c r="K58" s="2858"/>
      <c r="L58" s="2858"/>
      <c r="M58" s="2858"/>
      <c r="N58" s="2858"/>
      <c r="O58" s="2858"/>
      <c r="P58" s="2858"/>
      <c r="Q58" s="2858"/>
      <c r="R58" s="2858"/>
      <c r="S58" s="2858"/>
      <c r="T58" s="2858"/>
      <c r="U58" s="2858"/>
      <c r="V58" s="1012"/>
      <c r="W58" s="1012"/>
      <c r="X58" s="1012"/>
      <c r="Y58" s="1013"/>
      <c r="Z58" s="925"/>
      <c r="AA58" s="931"/>
      <c r="AB58" s="932"/>
      <c r="AK58" s="987"/>
    </row>
    <row r="59" spans="1:37" s="921" customFormat="1" ht="10.5" customHeight="1" thickBot="1" x14ac:dyDescent="0.25">
      <c r="A59" s="919"/>
      <c r="B59" s="960"/>
      <c r="C59" s="960"/>
      <c r="D59" s="971"/>
      <c r="E59" s="971"/>
      <c r="F59" s="971"/>
      <c r="G59" s="971"/>
      <c r="H59" s="971"/>
      <c r="I59" s="971"/>
      <c r="J59" s="971"/>
      <c r="K59" s="971"/>
      <c r="L59" s="971"/>
      <c r="M59" s="971"/>
      <c r="N59" s="971"/>
      <c r="O59" s="971"/>
      <c r="P59" s="971"/>
      <c r="Q59" s="971"/>
      <c r="R59" s="971"/>
      <c r="S59" s="971"/>
      <c r="T59" s="971"/>
      <c r="U59" s="971"/>
      <c r="V59" s="960"/>
      <c r="W59" s="960"/>
      <c r="X59" s="960"/>
      <c r="Y59" s="960"/>
      <c r="Z59" s="925"/>
      <c r="AA59" s="931"/>
      <c r="AB59" s="932"/>
      <c r="AK59" s="987"/>
    </row>
    <row r="60" spans="1:37" s="921" customFormat="1" ht="18.75" customHeight="1" thickTop="1" thickBot="1" x14ac:dyDescent="0.25">
      <c r="A60" s="919"/>
      <c r="B60" s="2860" t="s">
        <v>243</v>
      </c>
      <c r="C60" s="2861"/>
      <c r="D60" s="2861"/>
      <c r="E60" s="2861"/>
      <c r="F60" s="2861"/>
      <c r="G60" s="2862"/>
      <c r="H60" s="2863" t="str">
        <f>IF(AND(AF14="1",AE30="1",AE36=1,AE44="1",AE54=1),"特定事業所加算（Ⅰ）該当",IF(OR(AND(AF14="1",AE30="1"),AND(AF14="1",AE36=1,AE44="1")),"特定事業所加算（Ⅱ）該当",IF(AND(AF14="1",AE54=1),"特定事業所加算（Ⅲ）該当",IF(AND(AF9="1",AE50="1",AE57=1),"特定事業所加算（Ⅳ）","非該当"))))</f>
        <v>非該当</v>
      </c>
      <c r="I60" s="2864"/>
      <c r="J60" s="2864"/>
      <c r="K60" s="2864"/>
      <c r="L60" s="2864"/>
      <c r="M60" s="2864"/>
      <c r="N60" s="2864"/>
      <c r="O60" s="2864"/>
      <c r="P60" s="2864"/>
      <c r="Q60" s="2864"/>
      <c r="R60" s="2864"/>
      <c r="S60" s="2864"/>
      <c r="T60" s="2864"/>
      <c r="U60" s="2864"/>
      <c r="V60" s="2864"/>
      <c r="W60" s="2864"/>
      <c r="X60" s="2864"/>
      <c r="Y60" s="2865"/>
      <c r="Z60" s="925"/>
      <c r="AA60" s="931"/>
      <c r="AB60" s="932"/>
      <c r="AK60" s="987"/>
    </row>
    <row r="61" spans="1:37" s="921" customFormat="1" ht="12.75" customHeight="1" thickTop="1" x14ac:dyDescent="0.2">
      <c r="A61" s="919"/>
      <c r="B61" s="960"/>
      <c r="C61" s="960"/>
      <c r="D61" s="960"/>
      <c r="E61" s="960"/>
      <c r="F61" s="960"/>
      <c r="G61" s="960"/>
      <c r="H61" s="960"/>
      <c r="I61" s="960"/>
      <c r="J61" s="960"/>
      <c r="K61" s="960"/>
      <c r="L61" s="960"/>
      <c r="M61" s="960"/>
      <c r="N61" s="960"/>
      <c r="O61" s="960"/>
      <c r="P61" s="960"/>
      <c r="Q61" s="960"/>
      <c r="R61" s="960"/>
      <c r="S61" s="960"/>
      <c r="T61" s="960"/>
      <c r="U61" s="960"/>
      <c r="V61" s="960"/>
      <c r="W61" s="960"/>
      <c r="X61" s="960"/>
      <c r="Y61" s="960"/>
      <c r="Z61" s="925"/>
      <c r="AA61" s="931"/>
      <c r="AB61" s="932"/>
      <c r="AK61" s="987"/>
    </row>
    <row r="62" spans="1:37" s="921" customFormat="1" ht="3" customHeight="1" x14ac:dyDescent="0.2">
      <c r="A62" s="919"/>
      <c r="B62" s="987"/>
      <c r="C62" s="987"/>
      <c r="D62" s="987"/>
      <c r="E62" s="960"/>
      <c r="F62" s="960"/>
      <c r="G62" s="960"/>
      <c r="H62" s="960"/>
      <c r="I62" s="960"/>
      <c r="J62" s="960"/>
      <c r="K62" s="960"/>
      <c r="L62" s="960"/>
      <c r="M62" s="960"/>
      <c r="N62" s="960"/>
      <c r="O62" s="960"/>
      <c r="P62" s="960"/>
      <c r="Q62" s="960"/>
      <c r="R62" s="960"/>
      <c r="S62" s="960"/>
      <c r="T62" s="960"/>
      <c r="U62" s="960"/>
      <c r="V62" s="960"/>
      <c r="W62" s="960"/>
      <c r="X62" s="960"/>
      <c r="Y62" s="960"/>
      <c r="Z62" s="925"/>
      <c r="AA62" s="920"/>
      <c r="AK62" s="987"/>
    </row>
    <row r="63" spans="1:37" s="921" customFormat="1" ht="18" customHeight="1" x14ac:dyDescent="0.2">
      <c r="A63" s="919"/>
      <c r="B63" s="1014" t="s">
        <v>244</v>
      </c>
      <c r="C63" s="2835" t="s">
        <v>932</v>
      </c>
      <c r="D63" s="2836"/>
      <c r="E63" s="2836"/>
      <c r="F63" s="2836"/>
      <c r="G63" s="2836"/>
      <c r="H63" s="2836"/>
      <c r="I63" s="2836"/>
      <c r="J63" s="2836"/>
      <c r="K63" s="2836"/>
      <c r="L63" s="2836"/>
      <c r="M63" s="2836"/>
      <c r="N63" s="2836"/>
      <c r="O63" s="2836"/>
      <c r="P63" s="2836"/>
      <c r="Q63" s="2836"/>
      <c r="R63" s="2836"/>
      <c r="S63" s="2836"/>
      <c r="T63" s="2836"/>
      <c r="U63" s="2836"/>
      <c r="V63" s="2836"/>
      <c r="W63" s="2836"/>
      <c r="X63" s="2836"/>
      <c r="Y63" s="2836"/>
      <c r="Z63" s="925"/>
      <c r="AA63" s="920"/>
      <c r="AK63" s="987"/>
    </row>
    <row r="64" spans="1:37" s="921" customFormat="1" ht="18" customHeight="1" x14ac:dyDescent="0.2">
      <c r="A64" s="919"/>
      <c r="B64" s="1015"/>
      <c r="C64" s="2836"/>
      <c r="D64" s="2836"/>
      <c r="E64" s="2836"/>
      <c r="F64" s="2836"/>
      <c r="G64" s="2836"/>
      <c r="H64" s="2836"/>
      <c r="I64" s="2836"/>
      <c r="J64" s="2836"/>
      <c r="K64" s="2836"/>
      <c r="L64" s="2836"/>
      <c r="M64" s="2836"/>
      <c r="N64" s="2836"/>
      <c r="O64" s="2836"/>
      <c r="P64" s="2836"/>
      <c r="Q64" s="2836"/>
      <c r="R64" s="2836"/>
      <c r="S64" s="2836"/>
      <c r="T64" s="2836"/>
      <c r="U64" s="2836"/>
      <c r="V64" s="2836"/>
      <c r="W64" s="2836"/>
      <c r="X64" s="2836"/>
      <c r="Y64" s="2836"/>
      <c r="Z64" s="1015"/>
      <c r="AA64" s="920"/>
      <c r="AK64" s="987"/>
    </row>
    <row r="65" spans="1:37" s="921" customFormat="1" ht="18" customHeight="1" x14ac:dyDescent="0.2">
      <c r="A65" s="919"/>
      <c r="B65" s="1016" t="s">
        <v>275</v>
      </c>
      <c r="C65" s="2836"/>
      <c r="D65" s="2836"/>
      <c r="E65" s="2836"/>
      <c r="F65" s="2836"/>
      <c r="G65" s="2836"/>
      <c r="H65" s="2836"/>
      <c r="I65" s="2836"/>
      <c r="J65" s="2836"/>
      <c r="K65" s="2836"/>
      <c r="L65" s="2836"/>
      <c r="M65" s="2836"/>
      <c r="N65" s="2836"/>
      <c r="O65" s="2836"/>
      <c r="P65" s="2836"/>
      <c r="Q65" s="2836"/>
      <c r="R65" s="2836"/>
      <c r="S65" s="2836"/>
      <c r="T65" s="2836"/>
      <c r="U65" s="2836"/>
      <c r="V65" s="2836"/>
      <c r="W65" s="2836"/>
      <c r="X65" s="2836"/>
      <c r="Y65" s="2836"/>
      <c r="Z65" s="1016"/>
      <c r="AA65" s="920"/>
      <c r="AK65" s="987"/>
    </row>
    <row r="66" spans="1:37" s="921" customFormat="1" ht="27.75" customHeight="1" x14ac:dyDescent="0.2">
      <c r="A66" s="919"/>
      <c r="B66" s="1016" t="s">
        <v>276</v>
      </c>
      <c r="C66" s="2836"/>
      <c r="D66" s="2836"/>
      <c r="E66" s="2836"/>
      <c r="F66" s="2836"/>
      <c r="G66" s="2836"/>
      <c r="H66" s="2836"/>
      <c r="I66" s="2836"/>
      <c r="J66" s="2836"/>
      <c r="K66" s="2836"/>
      <c r="L66" s="2836"/>
      <c r="M66" s="2836"/>
      <c r="N66" s="2836"/>
      <c r="O66" s="2836"/>
      <c r="P66" s="2836"/>
      <c r="Q66" s="2836"/>
      <c r="R66" s="2836"/>
      <c r="S66" s="2836"/>
      <c r="T66" s="2836"/>
      <c r="U66" s="2836"/>
      <c r="V66" s="2836"/>
      <c r="W66" s="2836"/>
      <c r="X66" s="2836"/>
      <c r="Y66" s="2836"/>
      <c r="Z66" s="1016"/>
      <c r="AA66" s="920"/>
      <c r="AK66" s="987"/>
    </row>
    <row r="67" spans="1:37" s="921" customFormat="1" ht="18" customHeight="1" x14ac:dyDescent="0.2">
      <c r="A67" s="919"/>
      <c r="B67" s="2837" t="s">
        <v>959</v>
      </c>
      <c r="C67" s="2838"/>
      <c r="D67" s="2838"/>
      <c r="E67" s="2838"/>
      <c r="F67" s="2838"/>
      <c r="G67" s="2838"/>
      <c r="H67" s="2838"/>
      <c r="I67" s="2838"/>
      <c r="J67" s="2838"/>
      <c r="K67" s="2838"/>
      <c r="L67" s="2838"/>
      <c r="M67" s="2838"/>
      <c r="N67" s="2838"/>
      <c r="O67" s="2838"/>
      <c r="P67" s="2838"/>
      <c r="Q67" s="2838"/>
      <c r="R67" s="2838"/>
      <c r="S67" s="2838"/>
      <c r="T67" s="2838"/>
      <c r="U67" s="2838"/>
      <c r="V67" s="2838"/>
      <c r="W67" s="2838"/>
      <c r="X67" s="2838"/>
      <c r="Y67" s="2839"/>
      <c r="Z67" s="1017"/>
      <c r="AA67" s="920"/>
      <c r="AK67" s="987"/>
    </row>
    <row r="68" spans="1:37" s="987" customFormat="1" x14ac:dyDescent="0.2">
      <c r="A68" s="919"/>
      <c r="B68" s="2840"/>
      <c r="C68" s="2841"/>
      <c r="D68" s="2841"/>
      <c r="E68" s="2841"/>
      <c r="F68" s="2841"/>
      <c r="G68" s="2841"/>
      <c r="H68" s="2841"/>
      <c r="I68" s="2841"/>
      <c r="J68" s="2841"/>
      <c r="K68" s="2841"/>
      <c r="L68" s="2841"/>
      <c r="M68" s="2841"/>
      <c r="N68" s="2841"/>
      <c r="O68" s="2841"/>
      <c r="P68" s="2841"/>
      <c r="Q68" s="2841"/>
      <c r="R68" s="2841"/>
      <c r="S68" s="2841"/>
      <c r="T68" s="2841"/>
      <c r="U68" s="2841"/>
      <c r="V68" s="2841"/>
      <c r="W68" s="2841"/>
      <c r="X68" s="2841"/>
      <c r="Y68" s="2842"/>
      <c r="Z68" s="919"/>
      <c r="AA68" s="920"/>
      <c r="AB68" s="921"/>
      <c r="AC68" s="921"/>
      <c r="AD68" s="921"/>
      <c r="AE68" s="921"/>
      <c r="AF68" s="921"/>
      <c r="AG68" s="921"/>
      <c r="AH68" s="921"/>
      <c r="AI68" s="921"/>
      <c r="AJ68" s="921"/>
    </row>
    <row r="69" spans="1:37" s="987" customFormat="1" x14ac:dyDescent="0.2">
      <c r="A69" s="919"/>
      <c r="B69" s="2840"/>
      <c r="C69" s="2841"/>
      <c r="D69" s="2841"/>
      <c r="E69" s="2841"/>
      <c r="F69" s="2841"/>
      <c r="G69" s="2841"/>
      <c r="H69" s="2841"/>
      <c r="I69" s="2841"/>
      <c r="J69" s="2841"/>
      <c r="K69" s="2841"/>
      <c r="L69" s="2841"/>
      <c r="M69" s="2841"/>
      <c r="N69" s="2841"/>
      <c r="O69" s="2841"/>
      <c r="P69" s="2841"/>
      <c r="Q69" s="2841"/>
      <c r="R69" s="2841"/>
      <c r="S69" s="2841"/>
      <c r="T69" s="2841"/>
      <c r="U69" s="2841"/>
      <c r="V69" s="2841"/>
      <c r="W69" s="2841"/>
      <c r="X69" s="2841"/>
      <c r="Y69" s="2842"/>
      <c r="Z69" s="919"/>
      <c r="AA69" s="920"/>
      <c r="AB69" s="921"/>
      <c r="AC69" s="921"/>
      <c r="AD69" s="921"/>
      <c r="AE69" s="921"/>
      <c r="AF69" s="921"/>
      <c r="AG69" s="921"/>
      <c r="AH69" s="921"/>
      <c r="AI69" s="921"/>
      <c r="AJ69" s="921"/>
    </row>
    <row r="70" spans="1:37" s="987" customFormat="1" ht="26.25" customHeight="1" x14ac:dyDescent="0.2">
      <c r="A70" s="919"/>
      <c r="B70" s="2840"/>
      <c r="C70" s="2841"/>
      <c r="D70" s="2841"/>
      <c r="E70" s="2841"/>
      <c r="F70" s="2841"/>
      <c r="G70" s="2841"/>
      <c r="H70" s="2841"/>
      <c r="I70" s="2841"/>
      <c r="J70" s="2841"/>
      <c r="K70" s="2841"/>
      <c r="L70" s="2841"/>
      <c r="M70" s="2841"/>
      <c r="N70" s="2841"/>
      <c r="O70" s="2841"/>
      <c r="P70" s="2841"/>
      <c r="Q70" s="2841"/>
      <c r="R70" s="2841"/>
      <c r="S70" s="2841"/>
      <c r="T70" s="2841"/>
      <c r="U70" s="2841"/>
      <c r="V70" s="2841"/>
      <c r="W70" s="2841"/>
      <c r="X70" s="2841"/>
      <c r="Y70" s="2842"/>
      <c r="Z70" s="919"/>
      <c r="AA70" s="920"/>
      <c r="AB70" s="921"/>
      <c r="AC70" s="921"/>
      <c r="AD70" s="921"/>
      <c r="AE70" s="921"/>
      <c r="AF70" s="921"/>
      <c r="AG70" s="921"/>
      <c r="AH70" s="921"/>
      <c r="AI70" s="921"/>
      <c r="AJ70" s="921"/>
    </row>
    <row r="71" spans="1:37" s="987" customFormat="1" ht="26.25" customHeight="1" x14ac:dyDescent="0.2">
      <c r="A71" s="919"/>
      <c r="B71" s="2840"/>
      <c r="C71" s="2841"/>
      <c r="D71" s="2841"/>
      <c r="E71" s="2841"/>
      <c r="F71" s="2841"/>
      <c r="G71" s="2841"/>
      <c r="H71" s="2841"/>
      <c r="I71" s="2841"/>
      <c r="J71" s="2841"/>
      <c r="K71" s="2841"/>
      <c r="L71" s="2841"/>
      <c r="M71" s="2841"/>
      <c r="N71" s="2841"/>
      <c r="O71" s="2841"/>
      <c r="P71" s="2841"/>
      <c r="Q71" s="2841"/>
      <c r="R71" s="2841"/>
      <c r="S71" s="2841"/>
      <c r="T71" s="2841"/>
      <c r="U71" s="2841"/>
      <c r="V71" s="2841"/>
      <c r="W71" s="2841"/>
      <c r="X71" s="2841"/>
      <c r="Y71" s="2842"/>
      <c r="Z71" s="919"/>
      <c r="AA71" s="920"/>
      <c r="AB71" s="921"/>
      <c r="AC71" s="921"/>
      <c r="AD71" s="921"/>
      <c r="AE71" s="921"/>
      <c r="AF71" s="921"/>
      <c r="AG71" s="921"/>
      <c r="AH71" s="921"/>
      <c r="AI71" s="921"/>
      <c r="AJ71" s="921"/>
    </row>
    <row r="72" spans="1:37" s="987" customFormat="1" ht="31.5" customHeight="1" x14ac:dyDescent="0.2">
      <c r="A72" s="919"/>
      <c r="B72" s="2840"/>
      <c r="C72" s="2841"/>
      <c r="D72" s="2841"/>
      <c r="E72" s="2841"/>
      <c r="F72" s="2841"/>
      <c r="G72" s="2841"/>
      <c r="H72" s="2841"/>
      <c r="I72" s="2841"/>
      <c r="J72" s="2841"/>
      <c r="K72" s="2841"/>
      <c r="L72" s="2841"/>
      <c r="M72" s="2841"/>
      <c r="N72" s="2841"/>
      <c r="O72" s="2841"/>
      <c r="P72" s="2841"/>
      <c r="Q72" s="2841"/>
      <c r="R72" s="2841"/>
      <c r="S72" s="2841"/>
      <c r="T72" s="2841"/>
      <c r="U72" s="2841"/>
      <c r="V72" s="2841"/>
      <c r="W72" s="2841"/>
      <c r="X72" s="2841"/>
      <c r="Y72" s="2842"/>
      <c r="Z72" s="919"/>
      <c r="AA72" s="920"/>
      <c r="AB72" s="921"/>
      <c r="AC72" s="921"/>
      <c r="AD72" s="921"/>
      <c r="AE72" s="921"/>
      <c r="AF72" s="921"/>
      <c r="AG72" s="921"/>
      <c r="AH72" s="921"/>
      <c r="AI72" s="921"/>
      <c r="AJ72" s="921"/>
    </row>
    <row r="73" spans="1:37" s="987" customFormat="1" ht="34.5" customHeight="1" x14ac:dyDescent="0.2">
      <c r="A73" s="919"/>
      <c r="B73" s="2843"/>
      <c r="C73" s="2844"/>
      <c r="D73" s="2844"/>
      <c r="E73" s="2844"/>
      <c r="F73" s="2844"/>
      <c r="G73" s="2844"/>
      <c r="H73" s="2844"/>
      <c r="I73" s="2844"/>
      <c r="J73" s="2844"/>
      <c r="K73" s="2844"/>
      <c r="L73" s="2844"/>
      <c r="M73" s="2844"/>
      <c r="N73" s="2844"/>
      <c r="O73" s="2844"/>
      <c r="P73" s="2844"/>
      <c r="Q73" s="2844"/>
      <c r="R73" s="2844"/>
      <c r="S73" s="2844"/>
      <c r="T73" s="2844"/>
      <c r="U73" s="2844"/>
      <c r="V73" s="2844"/>
      <c r="W73" s="2844"/>
      <c r="X73" s="2844"/>
      <c r="Y73" s="2845"/>
      <c r="Z73" s="919"/>
      <c r="AA73" s="920"/>
      <c r="AB73" s="921"/>
      <c r="AC73" s="921"/>
      <c r="AD73" s="921"/>
      <c r="AE73" s="921"/>
      <c r="AF73" s="921"/>
      <c r="AG73" s="921"/>
      <c r="AH73" s="921"/>
      <c r="AI73" s="921"/>
      <c r="AJ73" s="921"/>
    </row>
    <row r="74" spans="1:37" s="987" customFormat="1" x14ac:dyDescent="0.2">
      <c r="A74" s="919"/>
      <c r="Z74" s="919"/>
      <c r="AA74" s="920"/>
      <c r="AB74" s="921"/>
      <c r="AC74" s="921"/>
      <c r="AD74" s="921"/>
      <c r="AE74" s="921"/>
      <c r="AF74" s="921"/>
      <c r="AG74" s="921"/>
      <c r="AH74" s="921"/>
      <c r="AI74" s="921"/>
      <c r="AJ74" s="921"/>
    </row>
    <row r="75" spans="1:37" s="987" customFormat="1" x14ac:dyDescent="0.2">
      <c r="A75" s="919"/>
      <c r="Z75" s="919"/>
      <c r="AA75" s="920"/>
      <c r="AB75" s="921"/>
      <c r="AC75" s="921"/>
      <c r="AD75" s="921"/>
      <c r="AE75" s="921"/>
      <c r="AF75" s="921"/>
      <c r="AG75" s="921"/>
      <c r="AH75" s="921"/>
      <c r="AI75" s="921"/>
      <c r="AJ75" s="921"/>
    </row>
    <row r="76" spans="1:37" s="987" customFormat="1" x14ac:dyDescent="0.2">
      <c r="A76" s="919"/>
      <c r="Z76" s="919"/>
      <c r="AA76" s="920"/>
      <c r="AB76" s="921"/>
      <c r="AC76" s="921"/>
      <c r="AD76" s="921"/>
      <c r="AE76" s="921"/>
      <c r="AF76" s="921"/>
      <c r="AG76" s="921"/>
      <c r="AH76" s="921"/>
      <c r="AI76" s="921"/>
      <c r="AJ76" s="921"/>
    </row>
    <row r="77" spans="1:37" s="987" customFormat="1" x14ac:dyDescent="0.2">
      <c r="A77" s="919"/>
      <c r="Z77" s="919"/>
      <c r="AA77" s="920"/>
      <c r="AB77" s="921"/>
      <c r="AC77" s="921"/>
      <c r="AD77" s="921"/>
      <c r="AE77" s="921"/>
      <c r="AF77" s="921"/>
      <c r="AG77" s="921"/>
      <c r="AH77" s="921"/>
      <c r="AI77" s="921"/>
      <c r="AJ77" s="921"/>
    </row>
    <row r="78" spans="1:37" s="987" customFormat="1" x14ac:dyDescent="0.2">
      <c r="A78" s="919"/>
      <c r="Z78" s="919"/>
      <c r="AA78" s="920"/>
      <c r="AB78" s="921"/>
      <c r="AC78" s="921"/>
      <c r="AD78" s="921"/>
      <c r="AE78" s="921"/>
      <c r="AF78" s="921"/>
      <c r="AG78" s="921"/>
      <c r="AH78" s="921"/>
      <c r="AI78" s="921"/>
      <c r="AJ78" s="921"/>
    </row>
    <row r="79" spans="1:37" s="987" customFormat="1" x14ac:dyDescent="0.2">
      <c r="A79" s="919"/>
      <c r="Z79" s="919"/>
      <c r="AA79" s="920"/>
      <c r="AB79" s="921"/>
      <c r="AC79" s="921"/>
      <c r="AD79" s="921"/>
      <c r="AE79" s="921"/>
      <c r="AF79" s="921"/>
      <c r="AG79" s="921"/>
      <c r="AH79" s="921"/>
      <c r="AI79" s="921"/>
      <c r="AJ79" s="921"/>
    </row>
    <row r="80" spans="1:37" s="987" customFormat="1" x14ac:dyDescent="0.2">
      <c r="A80" s="919"/>
      <c r="Z80" s="919"/>
      <c r="AA80" s="920"/>
      <c r="AB80" s="921"/>
      <c r="AC80" s="921"/>
      <c r="AD80" s="921"/>
      <c r="AE80" s="921"/>
      <c r="AF80" s="921"/>
      <c r="AG80" s="921"/>
      <c r="AH80" s="921"/>
      <c r="AI80" s="921"/>
      <c r="AJ80" s="921"/>
    </row>
    <row r="81" spans="1:36" s="987" customFormat="1" x14ac:dyDescent="0.2">
      <c r="A81" s="919"/>
      <c r="Z81" s="919"/>
      <c r="AA81" s="920"/>
      <c r="AB81" s="921"/>
      <c r="AC81" s="921"/>
      <c r="AD81" s="921"/>
      <c r="AE81" s="921"/>
      <c r="AF81" s="921"/>
      <c r="AG81" s="921"/>
      <c r="AH81" s="921"/>
      <c r="AI81" s="921"/>
      <c r="AJ81" s="921"/>
    </row>
    <row r="82" spans="1:36" x14ac:dyDescent="0.2">
      <c r="B82" s="987"/>
      <c r="C82" s="987"/>
      <c r="D82" s="987"/>
      <c r="E82" s="987"/>
      <c r="F82" s="987"/>
      <c r="G82" s="987"/>
      <c r="H82" s="987"/>
      <c r="I82" s="987"/>
      <c r="J82" s="987"/>
      <c r="K82" s="987"/>
      <c r="L82" s="987"/>
      <c r="M82" s="987"/>
      <c r="N82" s="987"/>
      <c r="O82" s="987"/>
      <c r="P82" s="987"/>
      <c r="Q82" s="987"/>
      <c r="R82" s="987"/>
      <c r="S82" s="987"/>
      <c r="T82" s="987"/>
      <c r="U82" s="987"/>
      <c r="V82" s="987"/>
      <c r="W82" s="987"/>
      <c r="X82" s="987"/>
      <c r="Y82" s="987"/>
    </row>
    <row r="83" spans="1:36" x14ac:dyDescent="0.2">
      <c r="B83" s="987"/>
      <c r="C83" s="987"/>
      <c r="D83" s="987"/>
      <c r="E83" s="987"/>
      <c r="F83" s="987"/>
      <c r="G83" s="987"/>
      <c r="H83" s="987"/>
      <c r="I83" s="987"/>
      <c r="J83" s="987"/>
      <c r="K83" s="987"/>
      <c r="L83" s="987"/>
      <c r="M83" s="987"/>
      <c r="N83" s="987"/>
      <c r="O83" s="987"/>
      <c r="P83" s="987"/>
      <c r="Q83" s="987"/>
      <c r="R83" s="987"/>
      <c r="S83" s="987"/>
      <c r="T83" s="987"/>
      <c r="U83" s="987"/>
      <c r="V83" s="987"/>
      <c r="W83" s="987"/>
      <c r="X83" s="987"/>
      <c r="Y83" s="987"/>
    </row>
    <row r="84" spans="1:36" x14ac:dyDescent="0.2">
      <c r="B84" s="987"/>
      <c r="C84" s="987"/>
      <c r="D84" s="987"/>
      <c r="E84" s="987"/>
      <c r="F84" s="987"/>
      <c r="G84" s="987"/>
      <c r="H84" s="987"/>
      <c r="I84" s="987"/>
      <c r="J84" s="987"/>
      <c r="K84" s="987"/>
      <c r="L84" s="987"/>
      <c r="M84" s="987"/>
      <c r="N84" s="987"/>
      <c r="O84" s="987"/>
      <c r="P84" s="987"/>
      <c r="Q84" s="987"/>
      <c r="R84" s="987"/>
      <c r="S84" s="987"/>
      <c r="T84" s="987"/>
      <c r="U84" s="987"/>
      <c r="V84" s="987"/>
      <c r="W84" s="987"/>
      <c r="X84" s="987"/>
      <c r="Y84" s="987"/>
    </row>
    <row r="85" spans="1:36" x14ac:dyDescent="0.2">
      <c r="B85" s="987"/>
      <c r="C85" s="987"/>
      <c r="D85" s="987"/>
      <c r="E85" s="987"/>
      <c r="F85" s="987"/>
      <c r="G85" s="987"/>
      <c r="H85" s="987"/>
      <c r="I85" s="987"/>
      <c r="J85" s="987"/>
      <c r="K85" s="987"/>
      <c r="L85" s="987"/>
      <c r="M85" s="987"/>
      <c r="N85" s="987"/>
      <c r="O85" s="987"/>
      <c r="P85" s="987"/>
      <c r="Q85" s="987"/>
      <c r="R85" s="987"/>
      <c r="S85" s="987"/>
      <c r="T85" s="987"/>
      <c r="U85" s="987"/>
      <c r="V85" s="987"/>
      <c r="W85" s="987"/>
      <c r="X85" s="987"/>
      <c r="Y85" s="987"/>
    </row>
    <row r="86" spans="1:36" x14ac:dyDescent="0.2">
      <c r="B86" s="987"/>
      <c r="C86" s="987"/>
      <c r="D86" s="987"/>
      <c r="E86" s="987"/>
      <c r="F86" s="987"/>
      <c r="G86" s="987"/>
      <c r="H86" s="987"/>
      <c r="I86" s="987"/>
      <c r="J86" s="987"/>
      <c r="K86" s="987"/>
      <c r="L86" s="987"/>
      <c r="M86" s="987"/>
      <c r="N86" s="987"/>
      <c r="O86" s="987"/>
      <c r="P86" s="987"/>
      <c r="Q86" s="987"/>
      <c r="R86" s="987"/>
      <c r="S86" s="987"/>
      <c r="T86" s="987"/>
      <c r="U86" s="987"/>
      <c r="V86" s="987"/>
      <c r="W86" s="987"/>
      <c r="X86" s="987"/>
      <c r="Y86" s="987"/>
    </row>
    <row r="87" spans="1:36" x14ac:dyDescent="0.2">
      <c r="B87" s="987"/>
      <c r="C87" s="987"/>
      <c r="D87" s="987"/>
      <c r="E87" s="987"/>
      <c r="F87" s="987"/>
      <c r="G87" s="987"/>
      <c r="H87" s="987"/>
      <c r="I87" s="987"/>
      <c r="J87" s="987"/>
      <c r="K87" s="987"/>
      <c r="L87" s="987"/>
      <c r="M87" s="987"/>
      <c r="N87" s="987"/>
      <c r="O87" s="987"/>
      <c r="P87" s="987"/>
      <c r="Q87" s="987"/>
      <c r="R87" s="987"/>
      <c r="S87" s="987"/>
      <c r="T87" s="987"/>
      <c r="U87" s="987"/>
      <c r="V87" s="987"/>
      <c r="W87" s="987"/>
      <c r="X87" s="987"/>
      <c r="Y87" s="987"/>
    </row>
    <row r="88" spans="1:36" x14ac:dyDescent="0.2">
      <c r="B88" s="987"/>
      <c r="C88" s="987"/>
      <c r="D88" s="987"/>
      <c r="E88" s="987"/>
      <c r="F88" s="987"/>
      <c r="G88" s="987"/>
      <c r="H88" s="987"/>
      <c r="I88" s="987"/>
      <c r="J88" s="987"/>
      <c r="K88" s="987"/>
      <c r="L88" s="987"/>
      <c r="M88" s="987"/>
      <c r="N88" s="987"/>
      <c r="O88" s="987"/>
      <c r="P88" s="987"/>
      <c r="Q88" s="987"/>
      <c r="R88" s="987"/>
      <c r="S88" s="987"/>
      <c r="T88" s="987"/>
      <c r="U88" s="987"/>
      <c r="V88" s="987"/>
      <c r="W88" s="987"/>
      <c r="X88" s="987"/>
      <c r="Y88" s="987"/>
    </row>
    <row r="89" spans="1:36" x14ac:dyDescent="0.2">
      <c r="B89" s="987"/>
      <c r="C89" s="987"/>
      <c r="D89" s="987"/>
      <c r="E89" s="987"/>
      <c r="F89" s="987"/>
      <c r="G89" s="987"/>
      <c r="H89" s="987"/>
      <c r="I89" s="987"/>
      <c r="J89" s="987"/>
      <c r="K89" s="987"/>
      <c r="L89" s="987"/>
      <c r="M89" s="987"/>
      <c r="N89" s="987"/>
      <c r="O89" s="987"/>
      <c r="P89" s="987"/>
      <c r="Q89" s="987"/>
      <c r="R89" s="987"/>
      <c r="S89" s="987"/>
      <c r="T89" s="987"/>
      <c r="U89" s="987"/>
      <c r="V89" s="987"/>
      <c r="W89" s="987"/>
      <c r="X89" s="987"/>
      <c r="Y89" s="987"/>
    </row>
    <row r="90" spans="1:36" x14ac:dyDescent="0.2">
      <c r="B90" s="987"/>
      <c r="C90" s="987"/>
      <c r="D90" s="987"/>
      <c r="E90" s="987"/>
      <c r="F90" s="987"/>
      <c r="G90" s="987"/>
      <c r="H90" s="987"/>
      <c r="I90" s="987"/>
      <c r="J90" s="987"/>
      <c r="K90" s="987"/>
      <c r="L90" s="987"/>
      <c r="M90" s="987"/>
      <c r="N90" s="987"/>
      <c r="O90" s="987"/>
      <c r="P90" s="987"/>
      <c r="Q90" s="987"/>
      <c r="R90" s="987"/>
      <c r="S90" s="987"/>
      <c r="T90" s="987"/>
      <c r="U90" s="987"/>
      <c r="V90" s="987"/>
      <c r="W90" s="987"/>
      <c r="X90" s="987"/>
      <c r="Y90" s="987"/>
    </row>
    <row r="91" spans="1:36" x14ac:dyDescent="0.2">
      <c r="B91" s="987"/>
      <c r="C91" s="987"/>
      <c r="D91" s="987"/>
      <c r="E91" s="987"/>
      <c r="F91" s="987"/>
      <c r="G91" s="987"/>
      <c r="H91" s="987"/>
      <c r="I91" s="987"/>
      <c r="J91" s="987"/>
      <c r="K91" s="987"/>
      <c r="L91" s="987"/>
      <c r="M91" s="987"/>
      <c r="N91" s="987"/>
      <c r="O91" s="987"/>
      <c r="P91" s="987"/>
      <c r="Q91" s="987"/>
      <c r="R91" s="987"/>
      <c r="S91" s="987"/>
      <c r="T91" s="987"/>
      <c r="U91" s="987"/>
      <c r="V91" s="987"/>
      <c r="W91" s="987"/>
      <c r="X91" s="987"/>
      <c r="Y91" s="987"/>
    </row>
    <row r="92" spans="1:36" x14ac:dyDescent="0.2">
      <c r="B92" s="987"/>
      <c r="C92" s="987"/>
      <c r="D92" s="987"/>
      <c r="E92" s="987"/>
      <c r="F92" s="987"/>
      <c r="G92" s="987"/>
      <c r="H92" s="987"/>
      <c r="I92" s="987"/>
      <c r="J92" s="987"/>
      <c r="K92" s="987"/>
      <c r="L92" s="987"/>
      <c r="M92" s="987"/>
      <c r="N92" s="987"/>
      <c r="O92" s="987"/>
      <c r="P92" s="987"/>
      <c r="Q92" s="987"/>
      <c r="R92" s="987"/>
      <c r="S92" s="987"/>
      <c r="T92" s="987"/>
      <c r="U92" s="987"/>
      <c r="V92" s="987"/>
      <c r="W92" s="987"/>
      <c r="X92" s="987"/>
      <c r="Y92" s="987"/>
    </row>
    <row r="93" spans="1:36" x14ac:dyDescent="0.2">
      <c r="B93" s="987"/>
      <c r="C93" s="987"/>
      <c r="D93" s="987"/>
      <c r="E93" s="987"/>
      <c r="F93" s="987"/>
      <c r="G93" s="987"/>
      <c r="H93" s="987"/>
      <c r="I93" s="987"/>
      <c r="J93" s="987"/>
      <c r="K93" s="987"/>
      <c r="L93" s="987"/>
      <c r="M93" s="987"/>
      <c r="N93" s="987"/>
      <c r="O93" s="987"/>
      <c r="P93" s="987"/>
      <c r="Q93" s="987"/>
      <c r="R93" s="987"/>
      <c r="S93" s="987"/>
      <c r="T93" s="987"/>
      <c r="U93" s="987"/>
      <c r="V93" s="987"/>
      <c r="W93" s="987"/>
      <c r="X93" s="987"/>
      <c r="Y93" s="987"/>
    </row>
    <row r="94" spans="1:36" x14ac:dyDescent="0.2">
      <c r="B94" s="987"/>
      <c r="C94" s="987"/>
      <c r="D94" s="987"/>
      <c r="E94" s="987"/>
      <c r="F94" s="987"/>
      <c r="G94" s="987"/>
      <c r="H94" s="987"/>
      <c r="I94" s="987"/>
      <c r="J94" s="987"/>
      <c r="K94" s="987"/>
      <c r="L94" s="987"/>
      <c r="M94" s="987"/>
      <c r="N94" s="987"/>
      <c r="O94" s="987"/>
      <c r="P94" s="987"/>
      <c r="Q94" s="987"/>
      <c r="R94" s="987"/>
      <c r="S94" s="987"/>
      <c r="T94" s="987"/>
      <c r="U94" s="987"/>
      <c r="V94" s="987"/>
      <c r="W94" s="987"/>
      <c r="X94" s="987"/>
      <c r="Y94" s="987"/>
    </row>
    <row r="95" spans="1:36" x14ac:dyDescent="0.2">
      <c r="B95" s="987"/>
      <c r="C95" s="987"/>
      <c r="D95" s="987"/>
      <c r="E95" s="987"/>
      <c r="F95" s="987"/>
      <c r="G95" s="987"/>
      <c r="H95" s="987"/>
      <c r="I95" s="987"/>
      <c r="J95" s="987"/>
      <c r="K95" s="987"/>
      <c r="L95" s="987"/>
      <c r="M95" s="987"/>
      <c r="N95" s="987"/>
      <c r="O95" s="987"/>
      <c r="P95" s="987"/>
      <c r="Q95" s="987"/>
      <c r="R95" s="987"/>
      <c r="S95" s="987"/>
      <c r="T95" s="987"/>
      <c r="U95" s="987"/>
      <c r="V95" s="987"/>
      <c r="W95" s="987"/>
      <c r="X95" s="987"/>
      <c r="Y95" s="987"/>
    </row>
    <row r="96" spans="1:36" x14ac:dyDescent="0.2">
      <c r="B96" s="987"/>
      <c r="C96" s="987"/>
      <c r="D96" s="987"/>
      <c r="E96" s="987"/>
      <c r="F96" s="987"/>
      <c r="G96" s="987"/>
      <c r="H96" s="987"/>
      <c r="I96" s="987"/>
      <c r="J96" s="987"/>
      <c r="K96" s="987"/>
      <c r="L96" s="987"/>
      <c r="M96" s="987"/>
      <c r="N96" s="987"/>
      <c r="O96" s="987"/>
      <c r="P96" s="987"/>
      <c r="Q96" s="987"/>
      <c r="R96" s="987"/>
      <c r="S96" s="987"/>
      <c r="T96" s="987"/>
      <c r="U96" s="987"/>
      <c r="V96" s="987"/>
      <c r="W96" s="987"/>
      <c r="X96" s="987"/>
      <c r="Y96" s="987"/>
    </row>
    <row r="97" spans="2:25" x14ac:dyDescent="0.2">
      <c r="B97" s="987"/>
      <c r="C97" s="987"/>
      <c r="D97" s="987"/>
      <c r="E97" s="987"/>
      <c r="F97" s="987"/>
      <c r="G97" s="987"/>
      <c r="H97" s="987"/>
      <c r="I97" s="987"/>
      <c r="J97" s="987"/>
      <c r="K97" s="987"/>
      <c r="L97" s="987"/>
      <c r="M97" s="987"/>
      <c r="N97" s="987"/>
      <c r="O97" s="987"/>
      <c r="P97" s="987"/>
      <c r="Q97" s="987"/>
      <c r="R97" s="987"/>
      <c r="S97" s="987"/>
      <c r="T97" s="987"/>
      <c r="U97" s="987"/>
      <c r="V97" s="987"/>
      <c r="W97" s="987"/>
      <c r="X97" s="987"/>
      <c r="Y97" s="987"/>
    </row>
    <row r="98" spans="2:25" x14ac:dyDescent="0.2">
      <c r="B98" s="987"/>
      <c r="C98" s="987"/>
      <c r="D98" s="987"/>
      <c r="E98" s="987"/>
      <c r="F98" s="987"/>
      <c r="G98" s="987"/>
      <c r="H98" s="987"/>
      <c r="I98" s="987"/>
      <c r="J98" s="987"/>
      <c r="K98" s="987"/>
      <c r="L98" s="987"/>
      <c r="M98" s="987"/>
      <c r="N98" s="987"/>
      <c r="O98" s="987"/>
      <c r="P98" s="987"/>
      <c r="Q98" s="987"/>
      <c r="R98" s="987"/>
      <c r="S98" s="987"/>
      <c r="T98" s="987"/>
      <c r="U98" s="987"/>
      <c r="V98" s="987"/>
      <c r="W98" s="987"/>
      <c r="X98" s="987"/>
      <c r="Y98" s="987"/>
    </row>
    <row r="99" spans="2:25" x14ac:dyDescent="0.2">
      <c r="B99" s="987"/>
      <c r="C99" s="987"/>
      <c r="D99" s="987"/>
      <c r="E99" s="987"/>
      <c r="F99" s="987"/>
      <c r="G99" s="987"/>
      <c r="H99" s="987"/>
      <c r="I99" s="987"/>
      <c r="J99" s="987"/>
      <c r="K99" s="987"/>
      <c r="L99" s="987"/>
      <c r="M99" s="987"/>
      <c r="N99" s="987"/>
      <c r="O99" s="987"/>
      <c r="P99" s="987"/>
      <c r="Q99" s="987"/>
      <c r="R99" s="987"/>
      <c r="S99" s="987"/>
      <c r="T99" s="987"/>
      <c r="U99" s="987"/>
      <c r="V99" s="987"/>
      <c r="W99" s="987"/>
      <c r="X99" s="987"/>
      <c r="Y99" s="987"/>
    </row>
    <row r="100" spans="2:25" x14ac:dyDescent="0.2">
      <c r="B100" s="987"/>
      <c r="C100" s="987"/>
      <c r="D100" s="987"/>
      <c r="E100" s="987"/>
      <c r="F100" s="987"/>
      <c r="G100" s="987"/>
      <c r="H100" s="987"/>
      <c r="I100" s="987"/>
      <c r="J100" s="987"/>
      <c r="K100" s="987"/>
      <c r="L100" s="987"/>
      <c r="M100" s="987"/>
      <c r="N100" s="987"/>
      <c r="O100" s="987"/>
      <c r="P100" s="987"/>
      <c r="Q100" s="987"/>
      <c r="R100" s="987"/>
      <c r="S100" s="987"/>
      <c r="T100" s="987"/>
      <c r="U100" s="987"/>
      <c r="V100" s="987"/>
      <c r="W100" s="987"/>
      <c r="X100" s="987"/>
      <c r="Y100" s="987"/>
    </row>
    <row r="101" spans="2:25" x14ac:dyDescent="0.2">
      <c r="B101" s="987"/>
      <c r="C101" s="987"/>
      <c r="D101" s="987"/>
      <c r="E101" s="987"/>
      <c r="F101" s="987"/>
      <c r="G101" s="987"/>
      <c r="H101" s="987"/>
      <c r="I101" s="987"/>
      <c r="J101" s="987"/>
      <c r="K101" s="987"/>
      <c r="L101" s="987"/>
      <c r="M101" s="987"/>
      <c r="N101" s="987"/>
      <c r="O101" s="987"/>
      <c r="P101" s="987"/>
      <c r="Q101" s="987"/>
      <c r="R101" s="987"/>
      <c r="S101" s="987"/>
      <c r="T101" s="987"/>
      <c r="U101" s="987"/>
      <c r="V101" s="987"/>
      <c r="W101" s="987"/>
      <c r="X101" s="987"/>
      <c r="Y101" s="987"/>
    </row>
    <row r="102" spans="2:25" x14ac:dyDescent="0.2">
      <c r="B102" s="987"/>
      <c r="C102" s="987"/>
      <c r="D102" s="987"/>
      <c r="E102" s="987"/>
      <c r="F102" s="987"/>
      <c r="G102" s="987"/>
      <c r="H102" s="987"/>
      <c r="I102" s="987"/>
      <c r="J102" s="987"/>
      <c r="K102" s="987"/>
      <c r="L102" s="987"/>
      <c r="M102" s="987"/>
      <c r="N102" s="987"/>
      <c r="O102" s="987"/>
      <c r="P102" s="987"/>
      <c r="Q102" s="987"/>
      <c r="R102" s="987"/>
      <c r="S102" s="987"/>
      <c r="T102" s="987"/>
      <c r="U102" s="987"/>
      <c r="V102" s="987"/>
      <c r="W102" s="987"/>
      <c r="X102" s="987"/>
      <c r="Y102" s="987"/>
    </row>
    <row r="103" spans="2:25" x14ac:dyDescent="0.2">
      <c r="B103" s="987"/>
      <c r="C103" s="987"/>
      <c r="D103" s="987"/>
      <c r="E103" s="987"/>
      <c r="F103" s="987"/>
      <c r="G103" s="987"/>
      <c r="H103" s="987"/>
      <c r="I103" s="987"/>
      <c r="J103" s="987"/>
      <c r="K103" s="987"/>
      <c r="L103" s="987"/>
      <c r="M103" s="987"/>
      <c r="N103" s="987"/>
      <c r="O103" s="987"/>
      <c r="P103" s="987"/>
      <c r="Q103" s="987"/>
      <c r="R103" s="987"/>
      <c r="S103" s="987"/>
      <c r="T103" s="987"/>
      <c r="U103" s="987"/>
      <c r="V103" s="987"/>
      <c r="W103" s="987"/>
      <c r="X103" s="987"/>
      <c r="Y103" s="987"/>
    </row>
    <row r="104" spans="2:25" x14ac:dyDescent="0.2">
      <c r="B104" s="987"/>
      <c r="C104" s="987"/>
      <c r="D104" s="987"/>
      <c r="E104" s="987"/>
      <c r="F104" s="987"/>
      <c r="G104" s="987"/>
      <c r="H104" s="987"/>
      <c r="I104" s="987"/>
      <c r="J104" s="987"/>
      <c r="K104" s="987"/>
      <c r="L104" s="987"/>
      <c r="M104" s="987"/>
      <c r="N104" s="987"/>
      <c r="O104" s="987"/>
      <c r="P104" s="987"/>
      <c r="Q104" s="987"/>
      <c r="R104" s="987"/>
      <c r="S104" s="987"/>
      <c r="T104" s="987"/>
      <c r="U104" s="987"/>
      <c r="V104" s="987"/>
      <c r="W104" s="987"/>
      <c r="X104" s="987"/>
      <c r="Y104" s="987"/>
    </row>
    <row r="105" spans="2:25" x14ac:dyDescent="0.2">
      <c r="B105" s="987"/>
      <c r="C105" s="987"/>
      <c r="D105" s="987"/>
      <c r="E105" s="987"/>
      <c r="F105" s="987"/>
      <c r="G105" s="987"/>
      <c r="H105" s="987"/>
      <c r="I105" s="987"/>
      <c r="J105" s="987"/>
      <c r="K105" s="987"/>
      <c r="L105" s="987"/>
      <c r="M105" s="987"/>
      <c r="N105" s="987"/>
      <c r="O105" s="987"/>
      <c r="P105" s="987"/>
      <c r="Q105" s="987"/>
      <c r="R105" s="987"/>
      <c r="S105" s="987"/>
      <c r="T105" s="987"/>
      <c r="U105" s="987"/>
      <c r="V105" s="987"/>
      <c r="W105" s="987"/>
      <c r="X105" s="987"/>
      <c r="Y105" s="987"/>
    </row>
    <row r="106" spans="2:25" x14ac:dyDescent="0.2">
      <c r="B106" s="987"/>
      <c r="C106" s="987"/>
      <c r="D106" s="987"/>
      <c r="E106" s="987"/>
      <c r="F106" s="987"/>
      <c r="G106" s="987"/>
      <c r="H106" s="987"/>
      <c r="I106" s="987"/>
      <c r="J106" s="987"/>
      <c r="K106" s="987"/>
      <c r="L106" s="987"/>
      <c r="M106" s="987"/>
      <c r="N106" s="987"/>
      <c r="O106" s="987"/>
      <c r="P106" s="987"/>
      <c r="Q106" s="987"/>
      <c r="R106" s="987"/>
      <c r="S106" s="987"/>
      <c r="T106" s="987"/>
      <c r="U106" s="987"/>
      <c r="V106" s="987"/>
      <c r="W106" s="987"/>
      <c r="X106" s="987"/>
      <c r="Y106" s="987"/>
    </row>
    <row r="107" spans="2:25" x14ac:dyDescent="0.2">
      <c r="B107" s="987"/>
      <c r="C107" s="987"/>
      <c r="D107" s="987"/>
      <c r="E107" s="987"/>
      <c r="F107" s="987"/>
      <c r="G107" s="987"/>
      <c r="H107" s="987"/>
      <c r="I107" s="987"/>
      <c r="J107" s="987"/>
      <c r="K107" s="987"/>
      <c r="L107" s="987"/>
      <c r="M107" s="987"/>
      <c r="N107" s="987"/>
      <c r="O107" s="987"/>
      <c r="P107" s="987"/>
      <c r="Q107" s="987"/>
      <c r="R107" s="987"/>
      <c r="S107" s="987"/>
      <c r="T107" s="987"/>
      <c r="U107" s="987"/>
      <c r="V107" s="987"/>
      <c r="W107" s="987"/>
      <c r="X107" s="987"/>
      <c r="Y107" s="987"/>
    </row>
    <row r="108" spans="2:25" x14ac:dyDescent="0.2">
      <c r="B108" s="987"/>
      <c r="C108" s="987"/>
      <c r="D108" s="987"/>
      <c r="E108" s="987"/>
      <c r="F108" s="987"/>
      <c r="G108" s="987"/>
      <c r="H108" s="987"/>
      <c r="I108" s="987"/>
      <c r="J108" s="987"/>
      <c r="K108" s="987"/>
      <c r="L108" s="987"/>
      <c r="M108" s="987"/>
      <c r="N108" s="987"/>
      <c r="O108" s="987"/>
      <c r="P108" s="987"/>
      <c r="Q108" s="987"/>
      <c r="R108" s="987"/>
      <c r="S108" s="987"/>
      <c r="T108" s="987"/>
      <c r="U108" s="987"/>
      <c r="V108" s="987"/>
      <c r="W108" s="987"/>
      <c r="X108" s="987"/>
      <c r="Y108" s="987"/>
    </row>
    <row r="109" spans="2:25" x14ac:dyDescent="0.2">
      <c r="B109" s="987"/>
      <c r="C109" s="987"/>
      <c r="D109" s="987"/>
      <c r="E109" s="987"/>
      <c r="F109" s="987"/>
      <c r="G109" s="987"/>
      <c r="H109" s="987"/>
      <c r="I109" s="987"/>
      <c r="J109" s="987"/>
      <c r="K109" s="987"/>
      <c r="L109" s="987"/>
      <c r="M109" s="987"/>
      <c r="N109" s="987"/>
      <c r="O109" s="987"/>
      <c r="P109" s="987"/>
      <c r="Q109" s="987"/>
      <c r="R109" s="987"/>
      <c r="S109" s="987"/>
      <c r="T109" s="987"/>
      <c r="U109" s="987"/>
      <c r="V109" s="987"/>
      <c r="W109" s="987"/>
      <c r="X109" s="987"/>
      <c r="Y109" s="987"/>
    </row>
    <row r="110" spans="2:25" x14ac:dyDescent="0.2">
      <c r="B110" s="987"/>
      <c r="C110" s="987"/>
      <c r="D110" s="987"/>
      <c r="E110" s="987"/>
      <c r="F110" s="987"/>
      <c r="G110" s="987"/>
      <c r="H110" s="987"/>
      <c r="I110" s="987"/>
      <c r="J110" s="987"/>
      <c r="K110" s="987"/>
      <c r="L110" s="987"/>
      <c r="M110" s="987"/>
      <c r="N110" s="987"/>
      <c r="O110" s="987"/>
      <c r="P110" s="987"/>
      <c r="Q110" s="987"/>
      <c r="R110" s="987"/>
      <c r="S110" s="987"/>
      <c r="T110" s="987"/>
      <c r="U110" s="987"/>
      <c r="V110" s="987"/>
      <c r="W110" s="987"/>
      <c r="X110" s="987"/>
      <c r="Y110" s="987"/>
    </row>
    <row r="111" spans="2:25" x14ac:dyDescent="0.2">
      <c r="B111" s="987"/>
      <c r="C111" s="987"/>
      <c r="D111" s="987"/>
      <c r="E111" s="987"/>
      <c r="F111" s="987"/>
      <c r="G111" s="987"/>
      <c r="H111" s="987"/>
      <c r="I111" s="987"/>
      <c r="J111" s="987"/>
      <c r="K111" s="987"/>
      <c r="L111" s="987"/>
      <c r="M111" s="987"/>
      <c r="N111" s="987"/>
      <c r="O111" s="987"/>
      <c r="P111" s="987"/>
      <c r="Q111" s="987"/>
      <c r="R111" s="987"/>
      <c r="S111" s="987"/>
      <c r="T111" s="987"/>
      <c r="U111" s="987"/>
      <c r="V111" s="987"/>
      <c r="W111" s="987"/>
      <c r="X111" s="987"/>
      <c r="Y111" s="987"/>
    </row>
    <row r="112" spans="2:25" x14ac:dyDescent="0.2">
      <c r="B112" s="987"/>
      <c r="C112" s="987"/>
      <c r="D112" s="987"/>
      <c r="E112" s="987"/>
      <c r="F112" s="987"/>
      <c r="G112" s="987"/>
      <c r="H112" s="987"/>
      <c r="I112" s="987"/>
      <c r="J112" s="987"/>
      <c r="K112" s="987"/>
      <c r="L112" s="987"/>
      <c r="M112" s="987"/>
      <c r="N112" s="987"/>
      <c r="O112" s="987"/>
      <c r="P112" s="987"/>
      <c r="Q112" s="987"/>
      <c r="R112" s="987"/>
      <c r="S112" s="987"/>
      <c r="T112" s="987"/>
      <c r="U112" s="987"/>
      <c r="V112" s="987"/>
      <c r="W112" s="987"/>
      <c r="X112" s="987"/>
      <c r="Y112" s="987"/>
    </row>
    <row r="113" spans="2:25" x14ac:dyDescent="0.2">
      <c r="B113" s="987"/>
      <c r="C113" s="987"/>
      <c r="D113" s="987"/>
      <c r="E113" s="987"/>
      <c r="F113" s="987"/>
      <c r="G113" s="987"/>
      <c r="H113" s="987"/>
      <c r="I113" s="987"/>
      <c r="J113" s="987"/>
      <c r="K113" s="987"/>
      <c r="L113" s="987"/>
      <c r="M113" s="987"/>
      <c r="N113" s="987"/>
      <c r="O113" s="987"/>
      <c r="P113" s="987"/>
      <c r="Q113" s="987"/>
      <c r="R113" s="987"/>
      <c r="S113" s="987"/>
      <c r="T113" s="987"/>
      <c r="U113" s="987"/>
      <c r="V113" s="987"/>
      <c r="W113" s="987"/>
      <c r="X113" s="987"/>
      <c r="Y113" s="987"/>
    </row>
    <row r="114" spans="2:25" x14ac:dyDescent="0.2">
      <c r="B114" s="987"/>
      <c r="C114" s="987"/>
      <c r="D114" s="987"/>
      <c r="E114" s="987"/>
      <c r="F114" s="987"/>
      <c r="G114" s="987"/>
      <c r="H114" s="987"/>
      <c r="I114" s="987"/>
      <c r="J114" s="987"/>
      <c r="K114" s="987"/>
      <c r="L114" s="987"/>
      <c r="M114" s="987"/>
      <c r="N114" s="987"/>
      <c r="O114" s="987"/>
      <c r="P114" s="987"/>
      <c r="Q114" s="987"/>
      <c r="R114" s="987"/>
      <c r="S114" s="987"/>
      <c r="T114" s="987"/>
      <c r="U114" s="987"/>
      <c r="V114" s="987"/>
      <c r="W114" s="987"/>
      <c r="X114" s="987"/>
      <c r="Y114" s="987"/>
    </row>
    <row r="115" spans="2:25" x14ac:dyDescent="0.2">
      <c r="B115" s="987"/>
      <c r="C115" s="987"/>
      <c r="D115" s="987"/>
      <c r="E115" s="987"/>
      <c r="F115" s="987"/>
      <c r="G115" s="987"/>
      <c r="H115" s="987"/>
      <c r="I115" s="987"/>
      <c r="J115" s="987"/>
      <c r="K115" s="987"/>
      <c r="L115" s="987"/>
      <c r="M115" s="987"/>
      <c r="N115" s="987"/>
      <c r="O115" s="987"/>
      <c r="P115" s="987"/>
      <c r="Q115" s="987"/>
      <c r="R115" s="987"/>
      <c r="S115" s="987"/>
      <c r="T115" s="987"/>
      <c r="U115" s="987"/>
      <c r="V115" s="987"/>
      <c r="W115" s="987"/>
      <c r="X115" s="987"/>
      <c r="Y115" s="987"/>
    </row>
    <row r="116" spans="2:25" x14ac:dyDescent="0.2">
      <c r="B116" s="987"/>
      <c r="C116" s="987"/>
      <c r="D116" s="987"/>
      <c r="E116" s="987"/>
      <c r="F116" s="987"/>
      <c r="G116" s="987"/>
      <c r="H116" s="987"/>
      <c r="I116" s="987"/>
      <c r="J116" s="987"/>
      <c r="K116" s="987"/>
      <c r="L116" s="987"/>
      <c r="M116" s="987"/>
      <c r="N116" s="987"/>
      <c r="O116" s="987"/>
      <c r="P116" s="987"/>
      <c r="Q116" s="987"/>
      <c r="R116" s="987"/>
      <c r="S116" s="987"/>
      <c r="T116" s="987"/>
      <c r="U116" s="987"/>
      <c r="V116" s="987"/>
      <c r="W116" s="987"/>
      <c r="X116" s="987"/>
      <c r="Y116" s="987"/>
    </row>
    <row r="117" spans="2:25" x14ac:dyDescent="0.2">
      <c r="B117" s="987"/>
      <c r="C117" s="987"/>
      <c r="D117" s="987"/>
      <c r="E117" s="987"/>
      <c r="F117" s="987"/>
      <c r="G117" s="987"/>
      <c r="H117" s="987"/>
      <c r="I117" s="987"/>
      <c r="J117" s="987"/>
      <c r="K117" s="987"/>
      <c r="L117" s="987"/>
      <c r="M117" s="987"/>
      <c r="N117" s="987"/>
      <c r="O117" s="987"/>
      <c r="P117" s="987"/>
      <c r="Q117" s="987"/>
      <c r="R117" s="987"/>
      <c r="S117" s="987"/>
      <c r="T117" s="987"/>
      <c r="U117" s="987"/>
      <c r="V117" s="987"/>
      <c r="W117" s="987"/>
      <c r="X117" s="987"/>
      <c r="Y117" s="987"/>
    </row>
    <row r="118" spans="2:25" x14ac:dyDescent="0.2">
      <c r="B118" s="987"/>
      <c r="C118" s="987"/>
      <c r="D118" s="987"/>
      <c r="E118" s="987"/>
      <c r="F118" s="987"/>
      <c r="G118" s="987"/>
      <c r="H118" s="987"/>
      <c r="I118" s="987"/>
      <c r="J118" s="987"/>
      <c r="K118" s="987"/>
      <c r="L118" s="987"/>
      <c r="M118" s="987"/>
      <c r="N118" s="987"/>
      <c r="O118" s="987"/>
      <c r="P118" s="987"/>
      <c r="Q118" s="987"/>
      <c r="R118" s="987"/>
      <c r="S118" s="987"/>
      <c r="T118" s="987"/>
      <c r="U118" s="987"/>
      <c r="V118" s="987"/>
      <c r="W118" s="987"/>
      <c r="X118" s="987"/>
      <c r="Y118" s="987"/>
    </row>
    <row r="119" spans="2:25" x14ac:dyDescent="0.2">
      <c r="B119" s="987"/>
      <c r="C119" s="987"/>
      <c r="D119" s="987"/>
      <c r="E119" s="987"/>
      <c r="F119" s="987"/>
      <c r="G119" s="987"/>
      <c r="H119" s="987"/>
      <c r="I119" s="987"/>
      <c r="J119" s="987"/>
      <c r="K119" s="987"/>
      <c r="L119" s="987"/>
      <c r="M119" s="987"/>
      <c r="N119" s="987"/>
      <c r="O119" s="987"/>
      <c r="P119" s="987"/>
      <c r="Q119" s="987"/>
      <c r="R119" s="987"/>
      <c r="S119" s="987"/>
      <c r="T119" s="987"/>
      <c r="U119" s="987"/>
      <c r="V119" s="987"/>
      <c r="W119" s="987"/>
      <c r="X119" s="987"/>
      <c r="Y119" s="987"/>
    </row>
    <row r="120" spans="2:25" x14ac:dyDescent="0.2">
      <c r="B120" s="987"/>
      <c r="C120" s="987"/>
      <c r="D120" s="987"/>
      <c r="E120" s="987"/>
      <c r="F120" s="987"/>
      <c r="G120" s="987"/>
      <c r="H120" s="987"/>
      <c r="I120" s="987"/>
      <c r="J120" s="987"/>
      <c r="K120" s="987"/>
      <c r="L120" s="987"/>
      <c r="M120" s="987"/>
      <c r="N120" s="987"/>
      <c r="O120" s="987"/>
      <c r="P120" s="987"/>
      <c r="Q120" s="987"/>
      <c r="R120" s="987"/>
      <c r="S120" s="987"/>
      <c r="T120" s="987"/>
      <c r="U120" s="987"/>
      <c r="V120" s="987"/>
      <c r="W120" s="987"/>
      <c r="X120" s="987"/>
      <c r="Y120" s="987"/>
    </row>
    <row r="121" spans="2:25" x14ac:dyDescent="0.2">
      <c r="B121" s="987"/>
      <c r="C121" s="987"/>
      <c r="D121" s="987"/>
      <c r="E121" s="987"/>
      <c r="F121" s="987"/>
      <c r="G121" s="987"/>
      <c r="H121" s="987"/>
      <c r="I121" s="987"/>
      <c r="J121" s="987"/>
      <c r="K121" s="987"/>
      <c r="L121" s="987"/>
      <c r="M121" s="987"/>
      <c r="N121" s="987"/>
      <c r="O121" s="987"/>
      <c r="P121" s="987"/>
      <c r="Q121" s="987"/>
      <c r="R121" s="987"/>
      <c r="S121" s="987"/>
      <c r="T121" s="987"/>
      <c r="U121" s="987"/>
      <c r="V121" s="987"/>
      <c r="W121" s="987"/>
      <c r="X121" s="987"/>
      <c r="Y121" s="987"/>
    </row>
    <row r="122" spans="2:25" x14ac:dyDescent="0.2">
      <c r="B122" s="987"/>
      <c r="C122" s="987"/>
      <c r="D122" s="987"/>
      <c r="E122" s="987"/>
      <c r="F122" s="987"/>
      <c r="G122" s="987"/>
      <c r="H122" s="987"/>
      <c r="I122" s="987"/>
      <c r="J122" s="987"/>
      <c r="K122" s="987"/>
      <c r="L122" s="987"/>
      <c r="M122" s="987"/>
      <c r="N122" s="987"/>
      <c r="O122" s="987"/>
      <c r="P122" s="987"/>
      <c r="Q122" s="987"/>
      <c r="R122" s="987"/>
      <c r="S122" s="987"/>
      <c r="T122" s="987"/>
      <c r="U122" s="987"/>
      <c r="V122" s="987"/>
      <c r="W122" s="987"/>
      <c r="X122" s="987"/>
      <c r="Y122" s="987"/>
    </row>
    <row r="123" spans="2:25" x14ac:dyDescent="0.2">
      <c r="B123" s="987"/>
      <c r="C123" s="987"/>
      <c r="D123" s="987"/>
      <c r="E123" s="987"/>
      <c r="F123" s="987"/>
      <c r="G123" s="987"/>
      <c r="H123" s="987"/>
      <c r="I123" s="987"/>
      <c r="J123" s="987"/>
      <c r="K123" s="987"/>
      <c r="L123" s="987"/>
      <c r="M123" s="987"/>
      <c r="N123" s="987"/>
      <c r="O123" s="987"/>
      <c r="P123" s="987"/>
      <c r="Q123" s="987"/>
      <c r="R123" s="987"/>
      <c r="S123" s="987"/>
      <c r="T123" s="987"/>
      <c r="U123" s="987"/>
      <c r="V123" s="987"/>
      <c r="W123" s="987"/>
      <c r="X123" s="987"/>
      <c r="Y123" s="987"/>
    </row>
    <row r="124" spans="2:25" x14ac:dyDescent="0.2">
      <c r="B124" s="987"/>
      <c r="C124" s="987"/>
      <c r="D124" s="987"/>
      <c r="E124" s="987"/>
      <c r="F124" s="987"/>
      <c r="G124" s="987"/>
      <c r="H124" s="987"/>
      <c r="I124" s="987"/>
      <c r="J124" s="987"/>
      <c r="K124" s="987"/>
      <c r="L124" s="987"/>
      <c r="M124" s="987"/>
      <c r="N124" s="987"/>
      <c r="O124" s="987"/>
      <c r="P124" s="987"/>
      <c r="Q124" s="987"/>
      <c r="R124" s="987"/>
      <c r="S124" s="987"/>
      <c r="T124" s="987"/>
      <c r="U124" s="987"/>
      <c r="V124" s="987"/>
      <c r="W124" s="987"/>
      <c r="X124" s="987"/>
      <c r="Y124" s="987"/>
    </row>
    <row r="125" spans="2:25" x14ac:dyDescent="0.2">
      <c r="B125" s="987"/>
      <c r="C125" s="987"/>
      <c r="D125" s="987"/>
      <c r="E125" s="987"/>
      <c r="F125" s="987"/>
      <c r="G125" s="987"/>
      <c r="H125" s="987"/>
      <c r="I125" s="987"/>
      <c r="J125" s="987"/>
      <c r="K125" s="987"/>
      <c r="L125" s="987"/>
      <c r="M125" s="987"/>
      <c r="N125" s="987"/>
      <c r="O125" s="987"/>
      <c r="P125" s="987"/>
      <c r="Q125" s="987"/>
      <c r="R125" s="987"/>
      <c r="S125" s="987"/>
      <c r="T125" s="987"/>
      <c r="U125" s="987"/>
      <c r="V125" s="987"/>
      <c r="W125" s="987"/>
      <c r="X125" s="987"/>
      <c r="Y125" s="987"/>
    </row>
    <row r="126" spans="2:25" x14ac:dyDescent="0.2">
      <c r="B126" s="987"/>
      <c r="C126" s="987"/>
      <c r="D126" s="987"/>
      <c r="E126" s="987"/>
      <c r="F126" s="987"/>
      <c r="G126" s="987"/>
      <c r="H126" s="987"/>
      <c r="I126" s="987"/>
      <c r="J126" s="987"/>
      <c r="K126" s="987"/>
      <c r="L126" s="987"/>
      <c r="M126" s="987"/>
      <c r="N126" s="987"/>
      <c r="O126" s="987"/>
      <c r="P126" s="987"/>
      <c r="Q126" s="987"/>
      <c r="R126" s="987"/>
      <c r="S126" s="987"/>
      <c r="T126" s="987"/>
      <c r="U126" s="987"/>
      <c r="V126" s="987"/>
      <c r="W126" s="987"/>
      <c r="X126" s="987"/>
      <c r="Y126" s="987"/>
    </row>
    <row r="127" spans="2:25" x14ac:dyDescent="0.2">
      <c r="B127" s="987"/>
      <c r="C127" s="987"/>
      <c r="D127" s="987"/>
      <c r="E127" s="987"/>
      <c r="F127" s="987"/>
      <c r="G127" s="987"/>
      <c r="H127" s="987"/>
      <c r="I127" s="987"/>
      <c r="J127" s="987"/>
      <c r="K127" s="987"/>
      <c r="L127" s="987"/>
      <c r="M127" s="987"/>
      <c r="N127" s="987"/>
      <c r="O127" s="987"/>
      <c r="P127" s="987"/>
      <c r="Q127" s="987"/>
      <c r="R127" s="987"/>
      <c r="S127" s="987"/>
      <c r="T127" s="987"/>
      <c r="U127" s="987"/>
      <c r="V127" s="987"/>
      <c r="W127" s="987"/>
      <c r="X127" s="987"/>
      <c r="Y127" s="987"/>
    </row>
    <row r="128" spans="2:25" x14ac:dyDescent="0.2">
      <c r="B128" s="987"/>
      <c r="C128" s="987"/>
      <c r="D128" s="987"/>
      <c r="E128" s="987"/>
      <c r="F128" s="987"/>
      <c r="G128" s="987"/>
      <c r="H128" s="987"/>
      <c r="I128" s="987"/>
      <c r="J128" s="987"/>
      <c r="K128" s="987"/>
      <c r="L128" s="987"/>
      <c r="M128" s="987"/>
      <c r="N128" s="987"/>
      <c r="O128" s="987"/>
      <c r="P128" s="987"/>
      <c r="Q128" s="987"/>
      <c r="R128" s="987"/>
      <c r="S128" s="987"/>
      <c r="T128" s="987"/>
      <c r="U128" s="987"/>
      <c r="V128" s="987"/>
      <c r="W128" s="987"/>
      <c r="X128" s="987"/>
      <c r="Y128" s="987"/>
    </row>
    <row r="129" spans="2:25" x14ac:dyDescent="0.2">
      <c r="B129" s="987"/>
      <c r="C129" s="987"/>
      <c r="D129" s="987"/>
      <c r="E129" s="987"/>
      <c r="F129" s="987"/>
      <c r="G129" s="987"/>
      <c r="H129" s="987"/>
      <c r="I129" s="987"/>
      <c r="J129" s="987"/>
      <c r="K129" s="987"/>
      <c r="L129" s="987"/>
      <c r="M129" s="987"/>
      <c r="N129" s="987"/>
      <c r="O129" s="987"/>
      <c r="P129" s="987"/>
      <c r="Q129" s="987"/>
      <c r="R129" s="987"/>
      <c r="S129" s="987"/>
      <c r="T129" s="987"/>
      <c r="U129" s="987"/>
      <c r="V129" s="987"/>
      <c r="W129" s="987"/>
      <c r="X129" s="987"/>
      <c r="Y129" s="987"/>
    </row>
    <row r="130" spans="2:25" x14ac:dyDescent="0.2">
      <c r="B130" s="987"/>
      <c r="C130" s="987"/>
      <c r="D130" s="987"/>
      <c r="E130" s="987"/>
      <c r="F130" s="987"/>
      <c r="G130" s="987"/>
      <c r="H130" s="987"/>
      <c r="I130" s="987"/>
      <c r="J130" s="987"/>
      <c r="K130" s="987"/>
      <c r="L130" s="987"/>
      <c r="M130" s="987"/>
      <c r="N130" s="987"/>
      <c r="O130" s="987"/>
      <c r="P130" s="987"/>
      <c r="Q130" s="987"/>
      <c r="R130" s="987"/>
      <c r="S130" s="987"/>
      <c r="T130" s="987"/>
      <c r="U130" s="987"/>
      <c r="V130" s="987"/>
      <c r="W130" s="987"/>
      <c r="X130" s="987"/>
      <c r="Y130" s="987"/>
    </row>
    <row r="131" spans="2:25" x14ac:dyDescent="0.2">
      <c r="B131" s="987"/>
      <c r="C131" s="987"/>
      <c r="D131" s="987"/>
      <c r="E131" s="987"/>
      <c r="F131" s="987"/>
      <c r="G131" s="987"/>
      <c r="H131" s="987"/>
      <c r="I131" s="987"/>
      <c r="J131" s="987"/>
      <c r="K131" s="987"/>
      <c r="L131" s="987"/>
      <c r="M131" s="987"/>
      <c r="N131" s="987"/>
      <c r="O131" s="987"/>
      <c r="P131" s="987"/>
      <c r="Q131" s="987"/>
      <c r="R131" s="987"/>
      <c r="S131" s="987"/>
      <c r="T131" s="987"/>
      <c r="U131" s="987"/>
      <c r="V131" s="987"/>
      <c r="W131" s="987"/>
      <c r="X131" s="987"/>
      <c r="Y131" s="987"/>
    </row>
    <row r="132" spans="2:25" x14ac:dyDescent="0.2">
      <c r="B132" s="987"/>
      <c r="C132" s="987"/>
      <c r="D132" s="987"/>
      <c r="E132" s="987"/>
      <c r="F132" s="987"/>
      <c r="G132" s="987"/>
      <c r="H132" s="987"/>
      <c r="I132" s="987"/>
      <c r="J132" s="987"/>
      <c r="K132" s="987"/>
      <c r="L132" s="987"/>
      <c r="M132" s="987"/>
      <c r="N132" s="987"/>
      <c r="O132" s="987"/>
      <c r="P132" s="987"/>
      <c r="Q132" s="987"/>
      <c r="R132" s="987"/>
      <c r="S132" s="987"/>
      <c r="T132" s="987"/>
      <c r="U132" s="987"/>
      <c r="V132" s="987"/>
      <c r="W132" s="987"/>
      <c r="X132" s="987"/>
      <c r="Y132" s="987"/>
    </row>
    <row r="133" spans="2:25" x14ac:dyDescent="0.2">
      <c r="B133" s="987"/>
      <c r="C133" s="987"/>
      <c r="D133" s="987"/>
      <c r="E133" s="987"/>
      <c r="F133" s="987"/>
      <c r="G133" s="987"/>
      <c r="H133" s="987"/>
      <c r="I133" s="987"/>
      <c r="J133" s="987"/>
      <c r="K133" s="987"/>
      <c r="L133" s="987"/>
      <c r="M133" s="987"/>
      <c r="N133" s="987"/>
      <c r="O133" s="987"/>
      <c r="P133" s="987"/>
      <c r="Q133" s="987"/>
      <c r="R133" s="987"/>
      <c r="S133" s="987"/>
      <c r="T133" s="987"/>
      <c r="U133" s="987"/>
      <c r="V133" s="987"/>
      <c r="W133" s="987"/>
      <c r="X133" s="987"/>
      <c r="Y133" s="987"/>
    </row>
    <row r="134" spans="2:25" x14ac:dyDescent="0.2">
      <c r="B134" s="987"/>
      <c r="C134" s="987"/>
      <c r="D134" s="987"/>
      <c r="E134" s="987"/>
      <c r="F134" s="987"/>
      <c r="G134" s="987"/>
      <c r="H134" s="987"/>
      <c r="I134" s="987"/>
      <c r="J134" s="987"/>
      <c r="K134" s="987"/>
      <c r="L134" s="987"/>
      <c r="M134" s="987"/>
      <c r="N134" s="987"/>
      <c r="O134" s="987"/>
      <c r="P134" s="987"/>
      <c r="Q134" s="987"/>
      <c r="R134" s="987"/>
      <c r="S134" s="987"/>
      <c r="T134" s="987"/>
      <c r="U134" s="987"/>
      <c r="V134" s="987"/>
      <c r="W134" s="987"/>
      <c r="X134" s="987"/>
      <c r="Y134" s="987"/>
    </row>
    <row r="135" spans="2:25" x14ac:dyDescent="0.2">
      <c r="B135" s="987"/>
      <c r="C135" s="987"/>
      <c r="D135" s="987"/>
      <c r="E135" s="987"/>
      <c r="F135" s="987"/>
      <c r="G135" s="987"/>
      <c r="H135" s="987"/>
      <c r="I135" s="987"/>
      <c r="J135" s="987"/>
      <c r="K135" s="987"/>
      <c r="L135" s="987"/>
      <c r="M135" s="987"/>
      <c r="N135" s="987"/>
      <c r="O135" s="987"/>
      <c r="P135" s="987"/>
      <c r="Q135" s="987"/>
      <c r="R135" s="987"/>
      <c r="S135" s="987"/>
      <c r="T135" s="987"/>
      <c r="U135" s="987"/>
      <c r="V135" s="987"/>
      <c r="W135" s="987"/>
      <c r="X135" s="987"/>
      <c r="Y135" s="987"/>
    </row>
    <row r="136" spans="2:25" x14ac:dyDescent="0.2">
      <c r="B136" s="987"/>
      <c r="C136" s="987"/>
      <c r="D136" s="987"/>
      <c r="E136" s="987"/>
      <c r="F136" s="987"/>
      <c r="G136" s="987"/>
      <c r="H136" s="987"/>
      <c r="I136" s="987"/>
      <c r="J136" s="987"/>
      <c r="K136" s="987"/>
      <c r="L136" s="987"/>
      <c r="M136" s="987"/>
      <c r="N136" s="987"/>
      <c r="O136" s="987"/>
      <c r="P136" s="987"/>
      <c r="Q136" s="987"/>
      <c r="R136" s="987"/>
      <c r="S136" s="987"/>
      <c r="T136" s="987"/>
      <c r="U136" s="987"/>
      <c r="V136" s="987"/>
      <c r="W136" s="987"/>
      <c r="X136" s="987"/>
      <c r="Y136" s="987"/>
    </row>
    <row r="137" spans="2:25" x14ac:dyDescent="0.2">
      <c r="B137" s="987"/>
      <c r="C137" s="987"/>
      <c r="D137" s="987"/>
      <c r="E137" s="987"/>
      <c r="F137" s="987"/>
      <c r="G137" s="987"/>
      <c r="H137" s="987"/>
      <c r="I137" s="987"/>
      <c r="J137" s="987"/>
      <c r="K137" s="987"/>
      <c r="L137" s="987"/>
      <c r="M137" s="987"/>
      <c r="N137" s="987"/>
      <c r="O137" s="987"/>
      <c r="P137" s="987"/>
      <c r="Q137" s="987"/>
      <c r="R137" s="987"/>
      <c r="S137" s="987"/>
      <c r="T137" s="987"/>
      <c r="U137" s="987"/>
      <c r="V137" s="987"/>
      <c r="W137" s="987"/>
      <c r="X137" s="987"/>
      <c r="Y137" s="987"/>
    </row>
    <row r="138" spans="2:25" x14ac:dyDescent="0.2">
      <c r="B138" s="987"/>
      <c r="C138" s="987"/>
      <c r="D138" s="987"/>
      <c r="E138" s="987"/>
      <c r="F138" s="987"/>
      <c r="G138" s="987"/>
      <c r="H138" s="987"/>
      <c r="I138" s="987"/>
      <c r="J138" s="987"/>
      <c r="K138" s="987"/>
      <c r="L138" s="987"/>
      <c r="M138" s="987"/>
      <c r="N138" s="987"/>
      <c r="O138" s="987"/>
      <c r="P138" s="987"/>
      <c r="Q138" s="987"/>
      <c r="R138" s="987"/>
      <c r="S138" s="987"/>
      <c r="T138" s="987"/>
      <c r="U138" s="987"/>
      <c r="V138" s="987"/>
      <c r="W138" s="987"/>
      <c r="X138" s="987"/>
      <c r="Y138" s="987"/>
    </row>
    <row r="139" spans="2:25" x14ac:dyDescent="0.2">
      <c r="B139" s="987"/>
      <c r="C139" s="987"/>
      <c r="D139" s="987"/>
      <c r="E139" s="987"/>
      <c r="F139" s="987"/>
      <c r="G139" s="987"/>
      <c r="H139" s="987"/>
      <c r="I139" s="987"/>
      <c r="J139" s="987"/>
      <c r="K139" s="987"/>
      <c r="L139" s="987"/>
      <c r="M139" s="987"/>
      <c r="N139" s="987"/>
      <c r="O139" s="987"/>
      <c r="P139" s="987"/>
      <c r="Q139" s="987"/>
      <c r="R139" s="987"/>
      <c r="S139" s="987"/>
      <c r="T139" s="987"/>
      <c r="U139" s="987"/>
      <c r="V139" s="987"/>
      <c r="W139" s="987"/>
      <c r="X139" s="987"/>
      <c r="Y139" s="987"/>
    </row>
    <row r="140" spans="2:25" x14ac:dyDescent="0.2">
      <c r="B140" s="987"/>
      <c r="C140" s="987"/>
      <c r="D140" s="987"/>
      <c r="E140" s="987"/>
      <c r="F140" s="987"/>
      <c r="G140" s="987"/>
      <c r="H140" s="987"/>
      <c r="I140" s="987"/>
      <c r="J140" s="987"/>
      <c r="K140" s="987"/>
      <c r="L140" s="987"/>
      <c r="M140" s="987"/>
      <c r="N140" s="987"/>
      <c r="O140" s="987"/>
      <c r="P140" s="987"/>
      <c r="Q140" s="987"/>
      <c r="R140" s="987"/>
      <c r="S140" s="987"/>
      <c r="T140" s="987"/>
      <c r="U140" s="987"/>
      <c r="V140" s="987"/>
      <c r="W140" s="987"/>
      <c r="X140" s="987"/>
      <c r="Y140" s="987"/>
    </row>
    <row r="141" spans="2:25" x14ac:dyDescent="0.2">
      <c r="B141" s="987"/>
      <c r="C141" s="987"/>
      <c r="D141" s="987"/>
      <c r="E141" s="987"/>
      <c r="F141" s="987"/>
      <c r="G141" s="987"/>
      <c r="H141" s="987"/>
      <c r="I141" s="987"/>
      <c r="J141" s="987"/>
      <c r="K141" s="987"/>
      <c r="L141" s="987"/>
      <c r="M141" s="987"/>
      <c r="N141" s="987"/>
      <c r="O141" s="987"/>
      <c r="P141" s="987"/>
      <c r="Q141" s="987"/>
      <c r="R141" s="987"/>
      <c r="S141" s="987"/>
      <c r="T141" s="987"/>
      <c r="U141" s="987"/>
      <c r="V141" s="987"/>
      <c r="W141" s="987"/>
      <c r="X141" s="987"/>
      <c r="Y141" s="987"/>
    </row>
    <row r="142" spans="2:25" x14ac:dyDescent="0.2">
      <c r="B142" s="987"/>
      <c r="C142" s="987"/>
      <c r="D142" s="987"/>
      <c r="E142" s="987"/>
      <c r="F142" s="987"/>
      <c r="G142" s="987"/>
      <c r="H142" s="987"/>
      <c r="I142" s="987"/>
      <c r="J142" s="987"/>
      <c r="K142" s="987"/>
      <c r="L142" s="987"/>
      <c r="M142" s="987"/>
      <c r="N142" s="987"/>
      <c r="O142" s="987"/>
      <c r="P142" s="987"/>
      <c r="Q142" s="987"/>
      <c r="R142" s="987"/>
      <c r="S142" s="987"/>
      <c r="T142" s="987"/>
      <c r="U142" s="987"/>
      <c r="V142" s="987"/>
      <c r="W142" s="987"/>
      <c r="X142" s="987"/>
      <c r="Y142" s="987"/>
    </row>
    <row r="143" spans="2:25" x14ac:dyDescent="0.2">
      <c r="B143" s="987"/>
      <c r="C143" s="987"/>
      <c r="D143" s="987"/>
      <c r="E143" s="987"/>
      <c r="F143" s="987"/>
      <c r="G143" s="987"/>
      <c r="H143" s="987"/>
      <c r="I143" s="987"/>
      <c r="J143" s="987"/>
      <c r="K143" s="987"/>
      <c r="L143" s="987"/>
      <c r="M143" s="987"/>
      <c r="N143" s="987"/>
      <c r="O143" s="987"/>
      <c r="P143" s="987"/>
      <c r="Q143" s="987"/>
      <c r="R143" s="987"/>
      <c r="S143" s="987"/>
      <c r="T143" s="987"/>
      <c r="U143" s="987"/>
      <c r="V143" s="987"/>
      <c r="W143" s="987"/>
      <c r="X143" s="987"/>
      <c r="Y143" s="987"/>
    </row>
    <row r="144" spans="2:25" x14ac:dyDescent="0.2">
      <c r="B144" s="987"/>
      <c r="C144" s="987"/>
      <c r="D144" s="987"/>
      <c r="E144" s="987"/>
      <c r="F144" s="987"/>
      <c r="G144" s="987"/>
      <c r="H144" s="987"/>
      <c r="I144" s="987"/>
      <c r="J144" s="987"/>
      <c r="K144" s="987"/>
      <c r="L144" s="987"/>
      <c r="M144" s="987"/>
      <c r="N144" s="987"/>
      <c r="O144" s="987"/>
      <c r="P144" s="987"/>
      <c r="Q144" s="987"/>
      <c r="R144" s="987"/>
      <c r="S144" s="987"/>
      <c r="T144" s="987"/>
      <c r="U144" s="987"/>
      <c r="V144" s="987"/>
      <c r="W144" s="987"/>
      <c r="X144" s="987"/>
      <c r="Y144" s="987"/>
    </row>
    <row r="145" spans="2:25" x14ac:dyDescent="0.2">
      <c r="B145" s="987"/>
      <c r="C145" s="987"/>
      <c r="D145" s="987"/>
      <c r="E145" s="987"/>
      <c r="F145" s="987"/>
      <c r="G145" s="987"/>
      <c r="H145" s="987"/>
      <c r="I145" s="987"/>
      <c r="J145" s="987"/>
      <c r="K145" s="987"/>
      <c r="L145" s="987"/>
      <c r="M145" s="987"/>
      <c r="N145" s="987"/>
      <c r="O145" s="987"/>
      <c r="P145" s="987"/>
      <c r="Q145" s="987"/>
      <c r="R145" s="987"/>
      <c r="S145" s="987"/>
      <c r="T145" s="987"/>
      <c r="U145" s="987"/>
      <c r="V145" s="987"/>
      <c r="W145" s="987"/>
      <c r="X145" s="987"/>
      <c r="Y145" s="987"/>
    </row>
    <row r="146" spans="2:25" x14ac:dyDescent="0.2">
      <c r="B146" s="987"/>
      <c r="C146" s="987"/>
      <c r="D146" s="987"/>
      <c r="E146" s="987"/>
      <c r="F146" s="987"/>
      <c r="G146" s="987"/>
      <c r="H146" s="987"/>
      <c r="I146" s="987"/>
      <c r="J146" s="987"/>
      <c r="K146" s="987"/>
      <c r="L146" s="987"/>
      <c r="M146" s="987"/>
      <c r="N146" s="987"/>
      <c r="O146" s="987"/>
      <c r="P146" s="987"/>
      <c r="Q146" s="987"/>
      <c r="R146" s="987"/>
      <c r="S146" s="987"/>
      <c r="T146" s="987"/>
      <c r="U146" s="987"/>
      <c r="V146" s="987"/>
      <c r="W146" s="987"/>
      <c r="X146" s="987"/>
      <c r="Y146" s="987"/>
    </row>
    <row r="147" spans="2:25" x14ac:dyDescent="0.2">
      <c r="B147" s="987"/>
      <c r="C147" s="987"/>
      <c r="D147" s="987"/>
      <c r="E147" s="987"/>
      <c r="F147" s="987"/>
      <c r="G147" s="987"/>
      <c r="H147" s="987"/>
      <c r="I147" s="987"/>
      <c r="J147" s="987"/>
      <c r="K147" s="987"/>
      <c r="L147" s="987"/>
      <c r="M147" s="987"/>
      <c r="N147" s="987"/>
      <c r="O147" s="987"/>
      <c r="P147" s="987"/>
      <c r="Q147" s="987"/>
      <c r="R147" s="987"/>
      <c r="S147" s="987"/>
      <c r="T147" s="987"/>
      <c r="U147" s="987"/>
      <c r="V147" s="987"/>
      <c r="W147" s="987"/>
      <c r="X147" s="987"/>
      <c r="Y147" s="987"/>
    </row>
    <row r="148" spans="2:25" x14ac:dyDescent="0.2">
      <c r="B148" s="987"/>
      <c r="C148" s="987"/>
      <c r="D148" s="987"/>
      <c r="E148" s="987"/>
      <c r="F148" s="987"/>
      <c r="G148" s="987"/>
      <c r="H148" s="987"/>
      <c r="I148" s="987"/>
      <c r="J148" s="987"/>
      <c r="K148" s="987"/>
      <c r="L148" s="987"/>
      <c r="M148" s="987"/>
      <c r="N148" s="987"/>
      <c r="O148" s="987"/>
      <c r="P148" s="987"/>
      <c r="Q148" s="987"/>
      <c r="R148" s="987"/>
      <c r="S148" s="987"/>
      <c r="T148" s="987"/>
      <c r="U148" s="987"/>
      <c r="V148" s="987"/>
      <c r="W148" s="987"/>
      <c r="X148" s="987"/>
      <c r="Y148" s="987"/>
    </row>
    <row r="149" spans="2:25" x14ac:dyDescent="0.2">
      <c r="B149" s="987"/>
      <c r="C149" s="987"/>
      <c r="D149" s="987"/>
      <c r="E149" s="987"/>
      <c r="F149" s="987"/>
      <c r="G149" s="987"/>
      <c r="H149" s="987"/>
      <c r="I149" s="987"/>
      <c r="J149" s="987"/>
      <c r="K149" s="987"/>
      <c r="L149" s="987"/>
      <c r="M149" s="987"/>
      <c r="N149" s="987"/>
      <c r="O149" s="987"/>
      <c r="P149" s="987"/>
      <c r="Q149" s="987"/>
      <c r="R149" s="987"/>
      <c r="S149" s="987"/>
      <c r="T149" s="987"/>
      <c r="U149" s="987"/>
      <c r="V149" s="987"/>
      <c r="W149" s="987"/>
      <c r="X149" s="987"/>
      <c r="Y149" s="987"/>
    </row>
    <row r="150" spans="2:25" x14ac:dyDescent="0.2">
      <c r="B150" s="987"/>
      <c r="C150" s="987"/>
      <c r="D150" s="987"/>
      <c r="E150" s="987"/>
      <c r="F150" s="987"/>
      <c r="G150" s="987"/>
      <c r="H150" s="987"/>
      <c r="I150" s="987"/>
      <c r="J150" s="987"/>
      <c r="K150" s="987"/>
      <c r="L150" s="987"/>
      <c r="M150" s="987"/>
      <c r="N150" s="987"/>
      <c r="O150" s="987"/>
      <c r="P150" s="987"/>
      <c r="Q150" s="987"/>
      <c r="R150" s="987"/>
      <c r="S150" s="987"/>
      <c r="T150" s="987"/>
      <c r="U150" s="987"/>
      <c r="V150" s="987"/>
      <c r="W150" s="987"/>
      <c r="X150" s="987"/>
      <c r="Y150" s="987"/>
    </row>
    <row r="151" spans="2:25" x14ac:dyDescent="0.2">
      <c r="B151" s="987"/>
      <c r="C151" s="987"/>
      <c r="D151" s="987"/>
      <c r="E151" s="987"/>
      <c r="F151" s="987"/>
      <c r="G151" s="987"/>
      <c r="H151" s="987"/>
      <c r="I151" s="987"/>
      <c r="J151" s="987"/>
      <c r="K151" s="987"/>
      <c r="L151" s="987"/>
      <c r="M151" s="987"/>
      <c r="N151" s="987"/>
      <c r="O151" s="987"/>
      <c r="P151" s="987"/>
      <c r="Q151" s="987"/>
      <c r="R151" s="987"/>
      <c r="S151" s="987"/>
      <c r="T151" s="987"/>
      <c r="U151" s="987"/>
      <c r="V151" s="987"/>
      <c r="W151" s="987"/>
      <c r="X151" s="987"/>
      <c r="Y151" s="987"/>
    </row>
    <row r="152" spans="2:25" x14ac:dyDescent="0.2">
      <c r="B152" s="987"/>
      <c r="C152" s="987"/>
      <c r="D152" s="987"/>
      <c r="E152" s="987"/>
      <c r="F152" s="987"/>
      <c r="G152" s="987"/>
      <c r="H152" s="987"/>
      <c r="I152" s="987"/>
      <c r="J152" s="987"/>
      <c r="K152" s="987"/>
      <c r="L152" s="987"/>
      <c r="M152" s="987"/>
      <c r="N152" s="987"/>
      <c r="O152" s="987"/>
      <c r="P152" s="987"/>
      <c r="Q152" s="987"/>
      <c r="R152" s="987"/>
      <c r="S152" s="987"/>
      <c r="T152" s="987"/>
      <c r="U152" s="987"/>
      <c r="V152" s="987"/>
      <c r="W152" s="987"/>
      <c r="X152" s="987"/>
      <c r="Y152" s="987"/>
    </row>
    <row r="153" spans="2:25" x14ac:dyDescent="0.2">
      <c r="B153" s="987"/>
      <c r="C153" s="987"/>
      <c r="D153" s="987"/>
      <c r="E153" s="987"/>
      <c r="F153" s="987"/>
      <c r="G153" s="987"/>
      <c r="H153" s="987"/>
      <c r="I153" s="987"/>
      <c r="J153" s="987"/>
      <c r="K153" s="987"/>
      <c r="L153" s="987"/>
      <c r="M153" s="987"/>
      <c r="N153" s="987"/>
      <c r="O153" s="987"/>
      <c r="P153" s="987"/>
      <c r="Q153" s="987"/>
      <c r="R153" s="987"/>
      <c r="S153" s="987"/>
      <c r="T153" s="987"/>
      <c r="U153" s="987"/>
      <c r="V153" s="987"/>
      <c r="W153" s="987"/>
      <c r="X153" s="987"/>
      <c r="Y153" s="987"/>
    </row>
    <row r="154" spans="2:25" x14ac:dyDescent="0.2">
      <c r="B154" s="987"/>
      <c r="C154" s="987"/>
      <c r="D154" s="987"/>
      <c r="E154" s="987"/>
      <c r="F154" s="987"/>
      <c r="G154" s="987"/>
      <c r="H154" s="987"/>
      <c r="I154" s="987"/>
      <c r="J154" s="987"/>
      <c r="K154" s="987"/>
      <c r="L154" s="987"/>
      <c r="M154" s="987"/>
      <c r="N154" s="987"/>
      <c r="O154" s="987"/>
      <c r="P154" s="987"/>
      <c r="Q154" s="987"/>
      <c r="R154" s="987"/>
      <c r="S154" s="987"/>
      <c r="T154" s="987"/>
      <c r="U154" s="987"/>
      <c r="V154" s="987"/>
      <c r="W154" s="987"/>
      <c r="X154" s="987"/>
      <c r="Y154" s="987"/>
    </row>
    <row r="155" spans="2:25" x14ac:dyDescent="0.2">
      <c r="B155" s="987"/>
      <c r="C155" s="987"/>
      <c r="D155" s="987"/>
      <c r="E155" s="987"/>
      <c r="F155" s="987"/>
      <c r="G155" s="987"/>
      <c r="H155" s="987"/>
      <c r="I155" s="987"/>
      <c r="J155" s="987"/>
      <c r="K155" s="987"/>
      <c r="L155" s="987"/>
      <c r="M155" s="987"/>
      <c r="N155" s="987"/>
      <c r="O155" s="987"/>
      <c r="P155" s="987"/>
      <c r="Q155" s="987"/>
      <c r="R155" s="987"/>
      <c r="S155" s="987"/>
      <c r="T155" s="987"/>
      <c r="U155" s="987"/>
      <c r="V155" s="987"/>
      <c r="W155" s="987"/>
      <c r="X155" s="987"/>
      <c r="Y155" s="987"/>
    </row>
    <row r="156" spans="2:25" x14ac:dyDescent="0.2">
      <c r="B156" s="987"/>
      <c r="C156" s="987"/>
      <c r="D156" s="987"/>
      <c r="E156" s="987"/>
      <c r="F156" s="987"/>
      <c r="G156" s="987"/>
      <c r="H156" s="987"/>
      <c r="I156" s="987"/>
      <c r="J156" s="987"/>
      <c r="K156" s="987"/>
      <c r="L156" s="987"/>
      <c r="M156" s="987"/>
      <c r="N156" s="987"/>
      <c r="O156" s="987"/>
      <c r="P156" s="987"/>
      <c r="Q156" s="987"/>
      <c r="R156" s="987"/>
      <c r="S156" s="987"/>
      <c r="T156" s="987"/>
      <c r="U156" s="987"/>
      <c r="V156" s="987"/>
      <c r="W156" s="987"/>
      <c r="X156" s="987"/>
      <c r="Y156" s="987"/>
    </row>
    <row r="157" spans="2:25" x14ac:dyDescent="0.2">
      <c r="B157" s="987"/>
      <c r="C157" s="987"/>
      <c r="D157" s="987"/>
      <c r="E157" s="987"/>
      <c r="F157" s="987"/>
      <c r="G157" s="987"/>
      <c r="H157" s="987"/>
      <c r="I157" s="987"/>
      <c r="J157" s="987"/>
      <c r="K157" s="987"/>
      <c r="L157" s="987"/>
      <c r="M157" s="987"/>
      <c r="N157" s="987"/>
      <c r="O157" s="987"/>
      <c r="P157" s="987"/>
      <c r="Q157" s="987"/>
      <c r="R157" s="987"/>
      <c r="S157" s="987"/>
      <c r="T157" s="987"/>
      <c r="U157" s="987"/>
      <c r="V157" s="987"/>
      <c r="W157" s="987"/>
      <c r="X157" s="987"/>
      <c r="Y157" s="987"/>
    </row>
    <row r="158" spans="2:25" x14ac:dyDescent="0.2">
      <c r="B158" s="987"/>
      <c r="C158" s="987"/>
      <c r="D158" s="987"/>
      <c r="E158" s="987"/>
      <c r="F158" s="987"/>
      <c r="G158" s="987"/>
      <c r="H158" s="987"/>
      <c r="I158" s="987"/>
      <c r="J158" s="987"/>
      <c r="K158" s="987"/>
      <c r="L158" s="987"/>
      <c r="M158" s="987"/>
      <c r="N158" s="987"/>
      <c r="O158" s="987"/>
      <c r="P158" s="987"/>
      <c r="Q158" s="987"/>
      <c r="R158" s="987"/>
      <c r="S158" s="987"/>
      <c r="T158" s="987"/>
      <c r="U158" s="987"/>
      <c r="V158" s="987"/>
      <c r="W158" s="987"/>
      <c r="X158" s="987"/>
      <c r="Y158" s="987"/>
    </row>
  </sheetData>
  <sheetProtection password="CC43" sheet="1" objects="1" scenarios="1"/>
  <mergeCells count="60">
    <mergeCell ref="P28:Q28"/>
    <mergeCell ref="E29:L29"/>
    <mergeCell ref="M29:N29"/>
    <mergeCell ref="B3:Y3"/>
    <mergeCell ref="B5:G5"/>
    <mergeCell ref="H5:Y5"/>
    <mergeCell ref="B7:B21"/>
    <mergeCell ref="F7:U7"/>
    <mergeCell ref="F9:U9"/>
    <mergeCell ref="F13:U13"/>
    <mergeCell ref="P29:R29"/>
    <mergeCell ref="S29:U29"/>
    <mergeCell ref="V29:Y29"/>
    <mergeCell ref="E30:L30"/>
    <mergeCell ref="M30:N30"/>
    <mergeCell ref="P30:R30"/>
    <mergeCell ref="S30:U30"/>
    <mergeCell ref="V30:Y30"/>
    <mergeCell ref="V31:Y31"/>
    <mergeCell ref="E32:L32"/>
    <mergeCell ref="M32:O32"/>
    <mergeCell ref="P32:Q32"/>
    <mergeCell ref="S32:U32"/>
    <mergeCell ref="V32:Y32"/>
    <mergeCell ref="E31:L31"/>
    <mergeCell ref="M31:O31"/>
    <mergeCell ref="P31:Q31"/>
    <mergeCell ref="S31:U31"/>
    <mergeCell ref="D36:U36"/>
    <mergeCell ref="V39:Y39"/>
    <mergeCell ref="D47:I48"/>
    <mergeCell ref="K47:N47"/>
    <mergeCell ref="P47:T47"/>
    <mergeCell ref="K48:N48"/>
    <mergeCell ref="P48:S48"/>
    <mergeCell ref="E42:U42"/>
    <mergeCell ref="V44:Y44"/>
    <mergeCell ref="D46:J46"/>
    <mergeCell ref="K46:O46"/>
    <mergeCell ref="P46:T46"/>
    <mergeCell ref="O40:S40"/>
    <mergeCell ref="F39:H39"/>
    <mergeCell ref="I39:K39"/>
    <mergeCell ref="L39:N39"/>
    <mergeCell ref="C63:Y66"/>
    <mergeCell ref="B67:Y73"/>
    <mergeCell ref="D50:U50"/>
    <mergeCell ref="V50:Y51"/>
    <mergeCell ref="B53:B58"/>
    <mergeCell ref="D53:U55"/>
    <mergeCell ref="D56:U58"/>
    <mergeCell ref="B60:G60"/>
    <mergeCell ref="H60:Y60"/>
    <mergeCell ref="B23:B51"/>
    <mergeCell ref="E24:U25"/>
    <mergeCell ref="E27:L27"/>
    <mergeCell ref="M27:O27"/>
    <mergeCell ref="P27:R27"/>
    <mergeCell ref="E28:L28"/>
    <mergeCell ref="M28:N28"/>
  </mergeCells>
  <phoneticPr fontId="5"/>
  <dataValidations count="4">
    <dataValidation allowBlank="1" showInputMessage="1" showErrorMessage="1" sqref="M29:N30 P48:P49 J40:J41 T40:U41 K47:K49 J43:J44 T43:U44 P32:Q32"/>
    <dataValidation type="decimal" operator="greaterThan" allowBlank="1" showInputMessage="1" showErrorMessage="1" sqref="M28:N28">
      <formula1>0</formula1>
    </dataValidation>
    <dataValidation operator="greaterThan" allowBlank="1" showInputMessage="1" showErrorMessage="1" sqref="P28:Q28"/>
    <dataValidation type="decimal" operator="lessThanOrEqual" allowBlank="1" showInputMessage="1" showErrorMessage="1" sqref="P31:Q31">
      <formula1>P28</formula1>
    </dataValidation>
  </dataValidations>
  <printOptions horizontalCentered="1"/>
  <pageMargins left="0.19685039370078741" right="0.19685039370078741" top="0.48" bottom="0.39370078740157483" header="0.4" footer="0.19685039370078741"/>
  <pageSetup paperSize="9" scale="81"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25281" r:id="rId4" name="Option Button 1">
              <controlPr locked="0" defaultSize="0" autoFill="0" autoLine="0" autoPict="0">
                <anchor moveWithCells="1">
                  <from>
                    <xdr:col>21</xdr:col>
                    <xdr:colOff>114300</xdr:colOff>
                    <xdr:row>6</xdr:row>
                    <xdr:rowOff>22860</xdr:rowOff>
                  </from>
                  <to>
                    <xdr:col>22</xdr:col>
                    <xdr:colOff>220980</xdr:colOff>
                    <xdr:row>7</xdr:row>
                    <xdr:rowOff>30480</xdr:rowOff>
                  </to>
                </anchor>
              </controlPr>
            </control>
          </mc:Choice>
        </mc:AlternateContent>
        <mc:AlternateContent xmlns:mc="http://schemas.openxmlformats.org/markup-compatibility/2006">
          <mc:Choice Requires="x14">
            <control shapeId="225282" r:id="rId5" name="Option Button 2">
              <controlPr locked="0" defaultSize="0" autoFill="0" autoLine="0" autoPict="0">
                <anchor moveWithCells="1">
                  <from>
                    <xdr:col>23</xdr:col>
                    <xdr:colOff>60960</xdr:colOff>
                    <xdr:row>6</xdr:row>
                    <xdr:rowOff>83820</xdr:rowOff>
                  </from>
                  <to>
                    <xdr:col>24</xdr:col>
                    <xdr:colOff>182880</xdr:colOff>
                    <xdr:row>6</xdr:row>
                    <xdr:rowOff>297180</xdr:rowOff>
                  </to>
                </anchor>
              </controlPr>
            </control>
          </mc:Choice>
        </mc:AlternateContent>
        <mc:AlternateContent xmlns:mc="http://schemas.openxmlformats.org/markup-compatibility/2006">
          <mc:Choice Requires="x14">
            <control shapeId="225283" r:id="rId6" name="Option Button 3">
              <controlPr locked="0" defaultSize="0" autoFill="0" autoLine="0" autoPict="0">
                <anchor moveWithCells="1">
                  <from>
                    <xdr:col>21</xdr:col>
                    <xdr:colOff>114300</xdr:colOff>
                    <xdr:row>9</xdr:row>
                    <xdr:rowOff>76200</xdr:rowOff>
                  </from>
                  <to>
                    <xdr:col>22</xdr:col>
                    <xdr:colOff>266700</xdr:colOff>
                    <xdr:row>11</xdr:row>
                    <xdr:rowOff>38100</xdr:rowOff>
                  </to>
                </anchor>
              </controlPr>
            </control>
          </mc:Choice>
        </mc:AlternateContent>
        <mc:AlternateContent xmlns:mc="http://schemas.openxmlformats.org/markup-compatibility/2006">
          <mc:Choice Requires="x14">
            <control shapeId="225284" r:id="rId7" name="Group Box 4">
              <controlPr locked="0" defaultSize="0" autoFill="0" autoPict="0">
                <anchor moveWithCells="1">
                  <from>
                    <xdr:col>21</xdr:col>
                    <xdr:colOff>0</xdr:colOff>
                    <xdr:row>6</xdr:row>
                    <xdr:rowOff>0</xdr:rowOff>
                  </from>
                  <to>
                    <xdr:col>25</xdr:col>
                    <xdr:colOff>30480</xdr:colOff>
                    <xdr:row>8</xdr:row>
                    <xdr:rowOff>0</xdr:rowOff>
                  </to>
                </anchor>
              </controlPr>
            </control>
          </mc:Choice>
        </mc:AlternateContent>
        <mc:AlternateContent xmlns:mc="http://schemas.openxmlformats.org/markup-compatibility/2006">
          <mc:Choice Requires="x14">
            <control shapeId="225285" r:id="rId8" name="Group Box 5">
              <controlPr locked="0" defaultSize="0" autoFill="0" autoPict="0">
                <anchor moveWithCells="1">
                  <from>
                    <xdr:col>21</xdr:col>
                    <xdr:colOff>0</xdr:colOff>
                    <xdr:row>9</xdr:row>
                    <xdr:rowOff>0</xdr:rowOff>
                  </from>
                  <to>
                    <xdr:col>25</xdr:col>
                    <xdr:colOff>30480</xdr:colOff>
                    <xdr:row>12</xdr:row>
                    <xdr:rowOff>0</xdr:rowOff>
                  </to>
                </anchor>
              </controlPr>
            </control>
          </mc:Choice>
        </mc:AlternateContent>
        <mc:AlternateContent xmlns:mc="http://schemas.openxmlformats.org/markup-compatibility/2006">
          <mc:Choice Requires="x14">
            <control shapeId="225286" r:id="rId9" name="Option Button 6">
              <controlPr locked="0" defaultSize="0" autoFill="0" autoLine="0" autoPict="0">
                <anchor moveWithCells="1">
                  <from>
                    <xdr:col>23</xdr:col>
                    <xdr:colOff>60960</xdr:colOff>
                    <xdr:row>10</xdr:row>
                    <xdr:rowOff>7620</xdr:rowOff>
                  </from>
                  <to>
                    <xdr:col>24</xdr:col>
                    <xdr:colOff>144780</xdr:colOff>
                    <xdr:row>11</xdr:row>
                    <xdr:rowOff>60960</xdr:rowOff>
                  </to>
                </anchor>
              </controlPr>
            </control>
          </mc:Choice>
        </mc:AlternateContent>
        <mc:AlternateContent xmlns:mc="http://schemas.openxmlformats.org/markup-compatibility/2006">
          <mc:Choice Requires="x14">
            <control shapeId="225287" r:id="rId10" name="Option Button 7">
              <controlPr locked="0" defaultSize="0" autoFill="0" autoLine="0" autoPict="0">
                <anchor moveWithCells="1">
                  <from>
                    <xdr:col>21</xdr:col>
                    <xdr:colOff>114300</xdr:colOff>
                    <xdr:row>15</xdr:row>
                    <xdr:rowOff>7620</xdr:rowOff>
                  </from>
                  <to>
                    <xdr:col>22</xdr:col>
                    <xdr:colOff>190500</xdr:colOff>
                    <xdr:row>15</xdr:row>
                    <xdr:rowOff>220980</xdr:rowOff>
                  </to>
                </anchor>
              </controlPr>
            </control>
          </mc:Choice>
        </mc:AlternateContent>
        <mc:AlternateContent xmlns:mc="http://schemas.openxmlformats.org/markup-compatibility/2006">
          <mc:Choice Requires="x14">
            <control shapeId="225288" r:id="rId11" name="Option Button 8">
              <controlPr locked="0" defaultSize="0" autoFill="0" autoLine="0" autoPict="0">
                <anchor moveWithCells="1">
                  <from>
                    <xdr:col>23</xdr:col>
                    <xdr:colOff>60960</xdr:colOff>
                    <xdr:row>14</xdr:row>
                    <xdr:rowOff>68580</xdr:rowOff>
                  </from>
                  <to>
                    <xdr:col>24</xdr:col>
                    <xdr:colOff>121920</xdr:colOff>
                    <xdr:row>15</xdr:row>
                    <xdr:rowOff>236220</xdr:rowOff>
                  </to>
                </anchor>
              </controlPr>
            </control>
          </mc:Choice>
        </mc:AlternateContent>
        <mc:AlternateContent xmlns:mc="http://schemas.openxmlformats.org/markup-compatibility/2006">
          <mc:Choice Requires="x14">
            <control shapeId="225289" r:id="rId12" name="Option Button 9">
              <controlPr locked="0" defaultSize="0" autoFill="0" autoLine="0" autoPict="0">
                <anchor moveWithCells="1">
                  <from>
                    <xdr:col>21</xdr:col>
                    <xdr:colOff>121920</xdr:colOff>
                    <xdr:row>19</xdr:row>
                    <xdr:rowOff>45720</xdr:rowOff>
                  </from>
                  <to>
                    <xdr:col>22</xdr:col>
                    <xdr:colOff>182880</xdr:colOff>
                    <xdr:row>20</xdr:row>
                    <xdr:rowOff>144780</xdr:rowOff>
                  </to>
                </anchor>
              </controlPr>
            </control>
          </mc:Choice>
        </mc:AlternateContent>
        <mc:AlternateContent xmlns:mc="http://schemas.openxmlformats.org/markup-compatibility/2006">
          <mc:Choice Requires="x14">
            <control shapeId="225290" r:id="rId13" name="Option Button 10">
              <controlPr locked="0" defaultSize="0" autoFill="0" autoLine="0" autoPict="0">
                <anchor moveWithCells="1">
                  <from>
                    <xdr:col>21</xdr:col>
                    <xdr:colOff>182880</xdr:colOff>
                    <xdr:row>52</xdr:row>
                    <xdr:rowOff>152400</xdr:rowOff>
                  </from>
                  <to>
                    <xdr:col>22</xdr:col>
                    <xdr:colOff>251460</xdr:colOff>
                    <xdr:row>53</xdr:row>
                    <xdr:rowOff>213360</xdr:rowOff>
                  </to>
                </anchor>
              </controlPr>
            </control>
          </mc:Choice>
        </mc:AlternateContent>
        <mc:AlternateContent xmlns:mc="http://schemas.openxmlformats.org/markup-compatibility/2006">
          <mc:Choice Requires="x14">
            <control shapeId="225291" r:id="rId14" name="Option Button 11">
              <controlPr locked="0" defaultSize="0" autoFill="0" autoLine="0" autoPict="0">
                <anchor moveWithCells="1">
                  <from>
                    <xdr:col>23</xdr:col>
                    <xdr:colOff>60960</xdr:colOff>
                    <xdr:row>19</xdr:row>
                    <xdr:rowOff>76200</xdr:rowOff>
                  </from>
                  <to>
                    <xdr:col>24</xdr:col>
                    <xdr:colOff>144780</xdr:colOff>
                    <xdr:row>20</xdr:row>
                    <xdr:rowOff>114300</xdr:rowOff>
                  </to>
                </anchor>
              </controlPr>
            </control>
          </mc:Choice>
        </mc:AlternateContent>
        <mc:AlternateContent xmlns:mc="http://schemas.openxmlformats.org/markup-compatibility/2006">
          <mc:Choice Requires="x14">
            <control shapeId="225292" r:id="rId15" name="Option Button 12">
              <controlPr locked="0" defaultSize="0" autoFill="0" autoLine="0" autoPict="0">
                <anchor moveWithCells="1">
                  <from>
                    <xdr:col>23</xdr:col>
                    <xdr:colOff>60960</xdr:colOff>
                    <xdr:row>52</xdr:row>
                    <xdr:rowOff>182880</xdr:rowOff>
                  </from>
                  <to>
                    <xdr:col>24</xdr:col>
                    <xdr:colOff>144780</xdr:colOff>
                    <xdr:row>53</xdr:row>
                    <xdr:rowOff>182880</xdr:rowOff>
                  </to>
                </anchor>
              </controlPr>
            </control>
          </mc:Choice>
        </mc:AlternateContent>
        <mc:AlternateContent xmlns:mc="http://schemas.openxmlformats.org/markup-compatibility/2006">
          <mc:Choice Requires="x14">
            <control shapeId="225293" r:id="rId16" name="Group Box 13">
              <controlPr locked="0" defaultSize="0" autoFill="0" autoPict="0">
                <anchor moveWithCells="1">
                  <from>
                    <xdr:col>21</xdr:col>
                    <xdr:colOff>0</xdr:colOff>
                    <xdr:row>12</xdr:row>
                    <xdr:rowOff>0</xdr:rowOff>
                  </from>
                  <to>
                    <xdr:col>25</xdr:col>
                    <xdr:colOff>30480</xdr:colOff>
                    <xdr:row>13</xdr:row>
                    <xdr:rowOff>144780</xdr:rowOff>
                  </to>
                </anchor>
              </controlPr>
            </control>
          </mc:Choice>
        </mc:AlternateContent>
        <mc:AlternateContent xmlns:mc="http://schemas.openxmlformats.org/markup-compatibility/2006">
          <mc:Choice Requires="x14">
            <control shapeId="225294" r:id="rId17" name="Group Box 14">
              <controlPr locked="0" defaultSize="0" autoFill="0" autoPict="0">
                <anchor moveWithCells="1">
                  <from>
                    <xdr:col>21</xdr:col>
                    <xdr:colOff>0</xdr:colOff>
                    <xdr:row>16</xdr:row>
                    <xdr:rowOff>0</xdr:rowOff>
                  </from>
                  <to>
                    <xdr:col>25</xdr:col>
                    <xdr:colOff>30480</xdr:colOff>
                    <xdr:row>18</xdr:row>
                    <xdr:rowOff>0</xdr:rowOff>
                  </to>
                </anchor>
              </controlPr>
            </control>
          </mc:Choice>
        </mc:AlternateContent>
        <mc:AlternateContent xmlns:mc="http://schemas.openxmlformats.org/markup-compatibility/2006">
          <mc:Choice Requires="x14">
            <control shapeId="225295" r:id="rId18" name="Group Box 15">
              <controlPr locked="0" defaultSize="0" autoFill="0" autoPict="0">
                <anchor moveWithCells="1">
                  <from>
                    <xdr:col>21</xdr:col>
                    <xdr:colOff>0</xdr:colOff>
                    <xdr:row>18</xdr:row>
                    <xdr:rowOff>0</xdr:rowOff>
                  </from>
                  <to>
                    <xdr:col>25</xdr:col>
                    <xdr:colOff>22860</xdr:colOff>
                    <xdr:row>21</xdr:row>
                    <xdr:rowOff>0</xdr:rowOff>
                  </to>
                </anchor>
              </controlPr>
            </control>
          </mc:Choice>
        </mc:AlternateContent>
        <mc:AlternateContent xmlns:mc="http://schemas.openxmlformats.org/markup-compatibility/2006">
          <mc:Choice Requires="x14">
            <control shapeId="225296" r:id="rId19" name="Group Box 16">
              <controlPr locked="0" defaultSize="0" autoFill="0" autoPict="0">
                <anchor moveWithCells="1">
                  <from>
                    <xdr:col>21</xdr:col>
                    <xdr:colOff>0</xdr:colOff>
                    <xdr:row>52</xdr:row>
                    <xdr:rowOff>0</xdr:rowOff>
                  </from>
                  <to>
                    <xdr:col>25</xdr:col>
                    <xdr:colOff>30480</xdr:colOff>
                    <xdr:row>54</xdr:row>
                    <xdr:rowOff>121920</xdr:rowOff>
                  </to>
                </anchor>
              </controlPr>
            </control>
          </mc:Choice>
        </mc:AlternateContent>
        <mc:AlternateContent xmlns:mc="http://schemas.openxmlformats.org/markup-compatibility/2006">
          <mc:Choice Requires="x14">
            <control shapeId="225297" r:id="rId20" name="Option Button 17">
              <controlPr locked="0" defaultSize="0" autoFill="0" autoLine="0" autoPict="0">
                <anchor moveWithCells="1">
                  <from>
                    <xdr:col>21</xdr:col>
                    <xdr:colOff>114300</xdr:colOff>
                    <xdr:row>12</xdr:row>
                    <xdr:rowOff>68580</xdr:rowOff>
                  </from>
                  <to>
                    <xdr:col>22</xdr:col>
                    <xdr:colOff>213360</xdr:colOff>
                    <xdr:row>13</xdr:row>
                    <xdr:rowOff>114300</xdr:rowOff>
                  </to>
                </anchor>
              </controlPr>
            </control>
          </mc:Choice>
        </mc:AlternateContent>
        <mc:AlternateContent xmlns:mc="http://schemas.openxmlformats.org/markup-compatibility/2006">
          <mc:Choice Requires="x14">
            <control shapeId="225298" r:id="rId21" name="Option Button 18">
              <controlPr locked="0" defaultSize="0" autoFill="0" autoLine="0" autoPict="0">
                <anchor moveWithCells="1">
                  <from>
                    <xdr:col>23</xdr:col>
                    <xdr:colOff>60960</xdr:colOff>
                    <xdr:row>12</xdr:row>
                    <xdr:rowOff>68580</xdr:rowOff>
                  </from>
                  <to>
                    <xdr:col>24</xdr:col>
                    <xdr:colOff>83820</xdr:colOff>
                    <xdr:row>13</xdr:row>
                    <xdr:rowOff>114300</xdr:rowOff>
                  </to>
                </anchor>
              </controlPr>
            </control>
          </mc:Choice>
        </mc:AlternateContent>
        <mc:AlternateContent xmlns:mc="http://schemas.openxmlformats.org/markup-compatibility/2006">
          <mc:Choice Requires="x14">
            <control shapeId="225299" r:id="rId22" name="Option Button 19">
              <controlPr locked="0" defaultSize="0" autoFill="0" autoLine="0" autoPict="0">
                <anchor moveWithCells="1">
                  <from>
                    <xdr:col>21</xdr:col>
                    <xdr:colOff>114300</xdr:colOff>
                    <xdr:row>16</xdr:row>
                    <xdr:rowOff>76200</xdr:rowOff>
                  </from>
                  <to>
                    <xdr:col>22</xdr:col>
                    <xdr:colOff>251460</xdr:colOff>
                    <xdr:row>17</xdr:row>
                    <xdr:rowOff>220980</xdr:rowOff>
                  </to>
                </anchor>
              </controlPr>
            </control>
          </mc:Choice>
        </mc:AlternateContent>
        <mc:AlternateContent xmlns:mc="http://schemas.openxmlformats.org/markup-compatibility/2006">
          <mc:Choice Requires="x14">
            <control shapeId="225300" r:id="rId23" name="Option Button 20">
              <controlPr locked="0" defaultSize="0" autoFill="0" autoLine="0" autoPict="0">
                <anchor moveWithCells="1">
                  <from>
                    <xdr:col>23</xdr:col>
                    <xdr:colOff>60960</xdr:colOff>
                    <xdr:row>16</xdr:row>
                    <xdr:rowOff>68580</xdr:rowOff>
                  </from>
                  <to>
                    <xdr:col>24</xdr:col>
                    <xdr:colOff>144780</xdr:colOff>
                    <xdr:row>17</xdr:row>
                    <xdr:rowOff>220980</xdr:rowOff>
                  </to>
                </anchor>
              </controlPr>
            </control>
          </mc:Choice>
        </mc:AlternateContent>
        <mc:AlternateContent xmlns:mc="http://schemas.openxmlformats.org/markup-compatibility/2006">
          <mc:Choice Requires="x14">
            <control shapeId="225301" r:id="rId24" name="Group Box 21">
              <controlPr locked="0" defaultSize="0" autoFill="0" autoPict="0">
                <anchor moveWithCells="1">
                  <from>
                    <xdr:col>21</xdr:col>
                    <xdr:colOff>0</xdr:colOff>
                    <xdr:row>35</xdr:row>
                    <xdr:rowOff>0</xdr:rowOff>
                  </from>
                  <to>
                    <xdr:col>25</xdr:col>
                    <xdr:colOff>30480</xdr:colOff>
                    <xdr:row>36</xdr:row>
                    <xdr:rowOff>0</xdr:rowOff>
                  </to>
                </anchor>
              </controlPr>
            </control>
          </mc:Choice>
        </mc:AlternateContent>
        <mc:AlternateContent xmlns:mc="http://schemas.openxmlformats.org/markup-compatibility/2006">
          <mc:Choice Requires="x14">
            <control shapeId="225302" r:id="rId25" name="Option Button 22">
              <controlPr locked="0" defaultSize="0" autoFill="0" autoLine="0" autoPict="0">
                <anchor moveWithCells="1">
                  <from>
                    <xdr:col>21</xdr:col>
                    <xdr:colOff>137160</xdr:colOff>
                    <xdr:row>35</xdr:row>
                    <xdr:rowOff>144780</xdr:rowOff>
                  </from>
                  <to>
                    <xdr:col>22</xdr:col>
                    <xdr:colOff>213360</xdr:colOff>
                    <xdr:row>35</xdr:row>
                    <xdr:rowOff>365760</xdr:rowOff>
                  </to>
                </anchor>
              </controlPr>
            </control>
          </mc:Choice>
        </mc:AlternateContent>
        <mc:AlternateContent xmlns:mc="http://schemas.openxmlformats.org/markup-compatibility/2006">
          <mc:Choice Requires="x14">
            <control shapeId="225303" r:id="rId26" name="Option Button 23">
              <controlPr defaultSize="0" autoFill="0" autoLine="0" autoPict="0">
                <anchor moveWithCells="1">
                  <from>
                    <xdr:col>23</xdr:col>
                    <xdr:colOff>106680</xdr:colOff>
                    <xdr:row>35</xdr:row>
                    <xdr:rowOff>144780</xdr:rowOff>
                  </from>
                  <to>
                    <xdr:col>24</xdr:col>
                    <xdr:colOff>182880</xdr:colOff>
                    <xdr:row>35</xdr:row>
                    <xdr:rowOff>365760</xdr:rowOff>
                  </to>
                </anchor>
              </controlPr>
            </control>
          </mc:Choice>
        </mc:AlternateContent>
        <mc:AlternateContent xmlns:mc="http://schemas.openxmlformats.org/markup-compatibility/2006">
          <mc:Choice Requires="x14">
            <control shapeId="225304" r:id="rId27" name="Group Box 24">
              <controlPr defaultSize="0" autoFill="0" autoPict="0">
                <anchor moveWithCells="1">
                  <from>
                    <xdr:col>21</xdr:col>
                    <xdr:colOff>0</xdr:colOff>
                    <xdr:row>55</xdr:row>
                    <xdr:rowOff>0</xdr:rowOff>
                  </from>
                  <to>
                    <xdr:col>25</xdr:col>
                    <xdr:colOff>38100</xdr:colOff>
                    <xdr:row>58</xdr:row>
                    <xdr:rowOff>0</xdr:rowOff>
                  </to>
                </anchor>
              </controlPr>
            </control>
          </mc:Choice>
        </mc:AlternateContent>
        <mc:AlternateContent xmlns:mc="http://schemas.openxmlformats.org/markup-compatibility/2006">
          <mc:Choice Requires="x14">
            <control shapeId="225305" r:id="rId28" name="Option Button 25">
              <controlPr defaultSize="0" autoFill="0" autoLine="0" autoPict="0">
                <anchor moveWithCells="1">
                  <from>
                    <xdr:col>21</xdr:col>
                    <xdr:colOff>106680</xdr:colOff>
                    <xdr:row>8</xdr:row>
                    <xdr:rowOff>68580</xdr:rowOff>
                  </from>
                  <to>
                    <xdr:col>22</xdr:col>
                    <xdr:colOff>190500</xdr:colOff>
                    <xdr:row>8</xdr:row>
                    <xdr:rowOff>274320</xdr:rowOff>
                  </to>
                </anchor>
              </controlPr>
            </control>
          </mc:Choice>
        </mc:AlternateContent>
        <mc:AlternateContent xmlns:mc="http://schemas.openxmlformats.org/markup-compatibility/2006">
          <mc:Choice Requires="x14">
            <control shapeId="225306" r:id="rId29" name="Option Button 26">
              <controlPr defaultSize="0" autoFill="0" autoLine="0" autoPict="0">
                <anchor moveWithCells="1">
                  <from>
                    <xdr:col>23</xdr:col>
                    <xdr:colOff>99060</xdr:colOff>
                    <xdr:row>8</xdr:row>
                    <xdr:rowOff>68580</xdr:rowOff>
                  </from>
                  <to>
                    <xdr:col>24</xdr:col>
                    <xdr:colOff>190500</xdr:colOff>
                    <xdr:row>8</xdr:row>
                    <xdr:rowOff>274320</xdr:rowOff>
                  </to>
                </anchor>
              </controlPr>
            </control>
          </mc:Choice>
        </mc:AlternateContent>
        <mc:AlternateContent xmlns:mc="http://schemas.openxmlformats.org/markup-compatibility/2006">
          <mc:Choice Requires="x14">
            <control shapeId="225307" r:id="rId30" name="Group Box 27">
              <controlPr defaultSize="0" autoFill="0" autoPict="0">
                <anchor moveWithCells="1">
                  <from>
                    <xdr:col>21</xdr:col>
                    <xdr:colOff>0</xdr:colOff>
                    <xdr:row>8</xdr:row>
                    <xdr:rowOff>0</xdr:rowOff>
                  </from>
                  <to>
                    <xdr:col>25</xdr:col>
                    <xdr:colOff>30480</xdr:colOff>
                    <xdr:row>9</xdr:row>
                    <xdr:rowOff>0</xdr:rowOff>
                  </to>
                </anchor>
              </controlPr>
            </control>
          </mc:Choice>
        </mc:AlternateContent>
        <mc:AlternateContent xmlns:mc="http://schemas.openxmlformats.org/markup-compatibility/2006">
          <mc:Choice Requires="x14">
            <control shapeId="225308" r:id="rId31" name="Option Button 28">
              <controlPr locked="0" defaultSize="0" autoFill="0" autoLine="0" autoPict="0">
                <anchor moveWithCells="1">
                  <from>
                    <xdr:col>21</xdr:col>
                    <xdr:colOff>137160</xdr:colOff>
                    <xdr:row>55</xdr:row>
                    <xdr:rowOff>144780</xdr:rowOff>
                  </from>
                  <to>
                    <xdr:col>22</xdr:col>
                    <xdr:colOff>213360</xdr:colOff>
                    <xdr:row>56</xdr:row>
                    <xdr:rowOff>152400</xdr:rowOff>
                  </to>
                </anchor>
              </controlPr>
            </control>
          </mc:Choice>
        </mc:AlternateContent>
        <mc:AlternateContent xmlns:mc="http://schemas.openxmlformats.org/markup-compatibility/2006">
          <mc:Choice Requires="x14">
            <control shapeId="225309" r:id="rId32" name="Option Button 29">
              <controlPr locked="0" defaultSize="0" autoFill="0" autoLine="0" autoPict="0">
                <anchor moveWithCells="1">
                  <from>
                    <xdr:col>23</xdr:col>
                    <xdr:colOff>60960</xdr:colOff>
                    <xdr:row>55</xdr:row>
                    <xdr:rowOff>182880</xdr:rowOff>
                  </from>
                  <to>
                    <xdr:col>24</xdr:col>
                    <xdr:colOff>144780</xdr:colOff>
                    <xdr:row>56</xdr:row>
                    <xdr:rowOff>144780</xdr:rowOff>
                  </to>
                </anchor>
              </controlPr>
            </control>
          </mc:Choice>
        </mc:AlternateContent>
      </controls>
    </mc:Choice>
  </mc:AlternateConten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B1:F36"/>
  <sheetViews>
    <sheetView showGridLines="0" topLeftCell="A25" zoomScaleNormal="100" workbookViewId="0"/>
  </sheetViews>
  <sheetFormatPr defaultRowHeight="13.2" x14ac:dyDescent="0.2"/>
  <cols>
    <col min="1" max="1" width="1" customWidth="1"/>
    <col min="2" max="2" width="56.33203125" customWidth="1"/>
    <col min="3" max="3" width="1.33203125" customWidth="1"/>
    <col min="4" max="4" width="4.88671875" customWidth="1"/>
    <col min="5" max="6" width="14" customWidth="1"/>
  </cols>
  <sheetData>
    <row r="1" spans="2:6" x14ac:dyDescent="0.2">
      <c r="B1" s="428" t="s">
        <v>601</v>
      </c>
      <c r="C1" s="428"/>
      <c r="D1" s="437"/>
      <c r="E1" s="437"/>
      <c r="F1" s="437"/>
    </row>
    <row r="2" spans="2:6" x14ac:dyDescent="0.2">
      <c r="B2" s="428" t="s">
        <v>602</v>
      </c>
      <c r="C2" s="428"/>
      <c r="D2" s="437"/>
      <c r="E2" s="437"/>
      <c r="F2" s="437"/>
    </row>
    <row r="3" spans="2:6" x14ac:dyDescent="0.2">
      <c r="B3" s="429"/>
      <c r="C3" s="429"/>
      <c r="D3" s="438"/>
      <c r="E3" s="438"/>
      <c r="F3" s="438"/>
    </row>
    <row r="4" spans="2:6" ht="52.8" x14ac:dyDescent="0.2">
      <c r="B4" s="429" t="s">
        <v>603</v>
      </c>
      <c r="C4" s="429"/>
      <c r="D4" s="438"/>
      <c r="E4" s="438"/>
      <c r="F4" s="438"/>
    </row>
    <row r="5" spans="2:6" x14ac:dyDescent="0.2">
      <c r="B5" s="429"/>
      <c r="C5" s="429"/>
      <c r="D5" s="438"/>
      <c r="E5" s="438"/>
      <c r="F5" s="438"/>
    </row>
    <row r="6" spans="2:6" x14ac:dyDescent="0.2">
      <c r="B6" s="428" t="s">
        <v>604</v>
      </c>
      <c r="C6" s="428"/>
      <c r="D6" s="437"/>
      <c r="E6" s="437" t="s">
        <v>605</v>
      </c>
      <c r="F6" s="437" t="s">
        <v>606</v>
      </c>
    </row>
    <row r="7" spans="2:6" ht="13.8" thickBot="1" x14ac:dyDescent="0.25">
      <c r="B7" s="429"/>
      <c r="C7" s="429"/>
      <c r="D7" s="438"/>
      <c r="E7" s="438"/>
      <c r="F7" s="438"/>
    </row>
    <row r="8" spans="2:6" ht="39.6" x14ac:dyDescent="0.2">
      <c r="B8" s="430" t="s">
        <v>607</v>
      </c>
      <c r="C8" s="431"/>
      <c r="D8" s="439"/>
      <c r="E8" s="439">
        <v>20</v>
      </c>
      <c r="F8" s="440"/>
    </row>
    <row r="9" spans="2:6" ht="26.4" x14ac:dyDescent="0.2">
      <c r="B9" s="432"/>
      <c r="C9" s="429"/>
      <c r="D9" s="438"/>
      <c r="E9" s="441" t="s">
        <v>608</v>
      </c>
      <c r="F9" s="442" t="s">
        <v>610</v>
      </c>
    </row>
    <row r="10" spans="2:6" ht="26.4" x14ac:dyDescent="0.2">
      <c r="B10" s="432"/>
      <c r="C10" s="429"/>
      <c r="D10" s="438"/>
      <c r="E10" s="441" t="s">
        <v>609</v>
      </c>
      <c r="F10" s="442"/>
    </row>
    <row r="11" spans="2:6" ht="26.4" x14ac:dyDescent="0.2">
      <c r="B11" s="432"/>
      <c r="C11" s="429"/>
      <c r="D11" s="438"/>
      <c r="E11" s="441" t="s">
        <v>611</v>
      </c>
      <c r="F11" s="442" t="s">
        <v>610</v>
      </c>
    </row>
    <row r="12" spans="2:6" ht="26.4" x14ac:dyDescent="0.2">
      <c r="B12" s="432"/>
      <c r="C12" s="429"/>
      <c r="D12" s="438"/>
      <c r="E12" s="441" t="s">
        <v>612</v>
      </c>
      <c r="F12" s="442" t="s">
        <v>610</v>
      </c>
    </row>
    <row r="13" spans="2:6" ht="26.4" x14ac:dyDescent="0.2">
      <c r="B13" s="432"/>
      <c r="C13" s="429"/>
      <c r="D13" s="438"/>
      <c r="E13" s="441" t="s">
        <v>613</v>
      </c>
      <c r="F13" s="442" t="s">
        <v>610</v>
      </c>
    </row>
    <row r="14" spans="2:6" ht="26.4" x14ac:dyDescent="0.2">
      <c r="B14" s="432"/>
      <c r="C14" s="429"/>
      <c r="D14" s="438"/>
      <c r="E14" s="441" t="s">
        <v>614</v>
      </c>
      <c r="F14" s="442"/>
    </row>
    <row r="15" spans="2:6" ht="26.4" x14ac:dyDescent="0.2">
      <c r="B15" s="432"/>
      <c r="C15" s="429"/>
      <c r="D15" s="438"/>
      <c r="E15" s="441" t="s">
        <v>615</v>
      </c>
      <c r="F15" s="442"/>
    </row>
    <row r="16" spans="2:6" ht="26.4" x14ac:dyDescent="0.2">
      <c r="B16" s="432"/>
      <c r="C16" s="429"/>
      <c r="D16" s="438"/>
      <c r="E16" s="441" t="s">
        <v>616</v>
      </c>
      <c r="F16" s="442"/>
    </row>
    <row r="17" spans="2:6" ht="26.4" x14ac:dyDescent="0.2">
      <c r="B17" s="432"/>
      <c r="C17" s="429"/>
      <c r="D17" s="438"/>
      <c r="E17" s="441" t="s">
        <v>617</v>
      </c>
      <c r="F17" s="442"/>
    </row>
    <row r="18" spans="2:6" ht="26.4" x14ac:dyDescent="0.2">
      <c r="B18" s="432"/>
      <c r="C18" s="429"/>
      <c r="D18" s="438"/>
      <c r="E18" s="441" t="s">
        <v>618</v>
      </c>
      <c r="F18" s="442"/>
    </row>
    <row r="19" spans="2:6" ht="26.4" x14ac:dyDescent="0.2">
      <c r="B19" s="432"/>
      <c r="C19" s="429"/>
      <c r="D19" s="438"/>
      <c r="E19" s="441" t="s">
        <v>619</v>
      </c>
      <c r="F19" s="442"/>
    </row>
    <row r="20" spans="2:6" ht="26.4" x14ac:dyDescent="0.2">
      <c r="B20" s="432"/>
      <c r="C20" s="429"/>
      <c r="D20" s="438"/>
      <c r="E20" s="441" t="s">
        <v>620</v>
      </c>
      <c r="F20" s="442"/>
    </row>
    <row r="21" spans="2:6" ht="26.4" x14ac:dyDescent="0.2">
      <c r="B21" s="432"/>
      <c r="C21" s="429"/>
      <c r="D21" s="438"/>
      <c r="E21" s="441" t="s">
        <v>621</v>
      </c>
      <c r="F21" s="442" t="s">
        <v>610</v>
      </c>
    </row>
    <row r="22" spans="2:6" ht="26.4" x14ac:dyDescent="0.2">
      <c r="B22" s="432"/>
      <c r="C22" s="429"/>
      <c r="D22" s="438"/>
      <c r="E22" s="441" t="s">
        <v>622</v>
      </c>
      <c r="F22" s="442"/>
    </row>
    <row r="23" spans="2:6" ht="39.6" x14ac:dyDescent="0.2">
      <c r="B23" s="432"/>
      <c r="C23" s="429"/>
      <c r="D23" s="438"/>
      <c r="E23" s="441" t="s">
        <v>623</v>
      </c>
      <c r="F23" s="442" t="s">
        <v>610</v>
      </c>
    </row>
    <row r="24" spans="2:6" ht="39.6" x14ac:dyDescent="0.2">
      <c r="B24" s="432"/>
      <c r="C24" s="429"/>
      <c r="D24" s="438"/>
      <c r="E24" s="441" t="s">
        <v>624</v>
      </c>
      <c r="F24" s="442"/>
    </row>
    <row r="25" spans="2:6" ht="26.4" x14ac:dyDescent="0.2">
      <c r="B25" s="432"/>
      <c r="C25" s="429"/>
      <c r="D25" s="438"/>
      <c r="E25" s="441" t="s">
        <v>625</v>
      </c>
      <c r="F25" s="442" t="s">
        <v>610</v>
      </c>
    </row>
    <row r="26" spans="2:6" ht="26.4" x14ac:dyDescent="0.2">
      <c r="B26" s="432"/>
      <c r="C26" s="429"/>
      <c r="D26" s="438"/>
      <c r="E26" s="441" t="s">
        <v>626</v>
      </c>
      <c r="F26" s="442" t="s">
        <v>610</v>
      </c>
    </row>
    <row r="27" spans="2:6" ht="26.4" x14ac:dyDescent="0.2">
      <c r="B27" s="432"/>
      <c r="C27" s="429"/>
      <c r="D27" s="438"/>
      <c r="E27" s="441" t="s">
        <v>627</v>
      </c>
      <c r="F27" s="442" t="s">
        <v>610</v>
      </c>
    </row>
    <row r="28" spans="2:6" ht="27" thickBot="1" x14ac:dyDescent="0.25">
      <c r="B28" s="433"/>
      <c r="C28" s="434"/>
      <c r="D28" s="443"/>
      <c r="E28" s="444" t="s">
        <v>628</v>
      </c>
      <c r="F28" s="445" t="s">
        <v>610</v>
      </c>
    </row>
    <row r="29" spans="2:6" x14ac:dyDescent="0.2">
      <c r="B29" s="429"/>
      <c r="C29" s="429"/>
      <c r="D29" s="438"/>
      <c r="E29" s="438"/>
      <c r="F29" s="438"/>
    </row>
    <row r="30" spans="2:6" x14ac:dyDescent="0.2">
      <c r="B30" s="429"/>
      <c r="C30" s="429"/>
      <c r="D30" s="438"/>
      <c r="E30" s="438"/>
      <c r="F30" s="438"/>
    </row>
    <row r="31" spans="2:6" x14ac:dyDescent="0.2">
      <c r="B31" s="428" t="s">
        <v>629</v>
      </c>
      <c r="C31" s="428"/>
      <c r="D31" s="437"/>
      <c r="E31" s="437"/>
      <c r="F31" s="437"/>
    </row>
    <row r="32" spans="2:6" ht="13.8" thickBot="1" x14ac:dyDescent="0.25">
      <c r="B32" s="429"/>
      <c r="C32" s="429"/>
      <c r="D32" s="438"/>
      <c r="E32" s="438"/>
      <c r="F32" s="438"/>
    </row>
    <row r="33" spans="2:6" ht="53.4" thickBot="1" x14ac:dyDescent="0.25">
      <c r="B33" s="435" t="s">
        <v>630</v>
      </c>
      <c r="C33" s="436"/>
      <c r="D33" s="446"/>
      <c r="E33" s="446" t="s">
        <v>631</v>
      </c>
      <c r="F33" s="447" t="s">
        <v>610</v>
      </c>
    </row>
    <row r="34" spans="2:6" ht="13.8" thickBot="1" x14ac:dyDescent="0.25">
      <c r="B34" s="429"/>
      <c r="C34" s="429"/>
      <c r="D34" s="438"/>
      <c r="E34" s="438"/>
      <c r="F34" s="438"/>
    </row>
    <row r="35" spans="2:6" ht="53.4" thickBot="1" x14ac:dyDescent="0.25">
      <c r="B35" s="435" t="s">
        <v>632</v>
      </c>
      <c r="C35" s="436"/>
      <c r="D35" s="446"/>
      <c r="E35" s="446">
        <v>26</v>
      </c>
      <c r="F35" s="447" t="s">
        <v>610</v>
      </c>
    </row>
    <row r="36" spans="2:6" x14ac:dyDescent="0.2">
      <c r="B36" s="429"/>
      <c r="C36" s="429"/>
      <c r="D36" s="438"/>
      <c r="E36" s="438"/>
      <c r="F36" s="438"/>
    </row>
  </sheetData>
  <phoneticPr fontId="5"/>
  <hyperlinks>
    <hyperlink ref="E9" location="'チェックシート'!Q56" display="'チェックシート'!Q56"/>
    <hyperlink ref="E10" location="'チェックシート'!O56" display="'チェックシート'!O56"/>
    <hyperlink ref="E11" location="'様式第1号'!C6:P6" display="'様式第1号'!C6:P6"/>
    <hyperlink ref="E12" location="'別紙1（その1）'!L4:Y4" display="'別紙1（その1）'!L4:Y4"/>
    <hyperlink ref="E13" location="'別紙1（その3）'!AB65:AB66" display="'別紙1（その3）'!AB65:AB66"/>
    <hyperlink ref="E14" location="'別紙1（その3）'!S17:W22" display="'別紙1（その3）'!S17:W22"/>
    <hyperlink ref="E15" location="'別紙1（その3）'!S14:W15" display="'別紙1（その3）'!S14:W15"/>
    <hyperlink ref="E16" location="'別紙1（その3）'!R8:R22" display="'別紙1（その3）'!R8:R22"/>
    <hyperlink ref="E17" location="'別紙1（その3）'!S8:W12" display="'別紙1（その3）'!S8:W12"/>
    <hyperlink ref="E18" location="'別紙1（その3）'!K29:AX56" display="'別紙1（その3）'!K29:AX56"/>
    <hyperlink ref="E19" location="'別紙1（その3）'!L4:Y4" display="'別紙1（その3）'!L4:Y4"/>
    <hyperlink ref="E20" location="'別紙1（その3）'!AN19:AS22" display="'別紙1（その3）'!AN19:AS22"/>
    <hyperlink ref="E21" location="'別紙2-1(訪問系）'!K7:X7" display="'別紙2-1(訪問系）'!K7:X7"/>
    <hyperlink ref="E22" location="'別紙2-1(訪問系）'!H13:J28" display="'別紙2-1(訪問系）'!H13:J28"/>
    <hyperlink ref="E23" location="'別紙2-2（訪問系を除くサービス）'!H16:J28" display="'別紙2-2（訪問系を除くサービス）'!H16:J28"/>
    <hyperlink ref="E24" location="'別紙2-2（訪問系を除くサービス）'!H13:J14" display="'別紙2-2（訪問系を除くサービス）'!H13:J14"/>
    <hyperlink ref="E25" location="'別紙3-5'!Q7:AE7" display="'別紙3-5'!Q7:AE7"/>
    <hyperlink ref="E26" location="'別紙4-1 '!P31:Q31" display="'別紙4-1 '!P31:Q31"/>
    <hyperlink ref="E27" location="'別紙4-3'!P31:Q31" display="'別紙4-3'!P31:Q31"/>
    <hyperlink ref="E28" location="'別紙4-5'!P31:Q31" display="'別紙4-5'!P31:Q3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22</vt:i4>
      </vt:variant>
      <vt:variant>
        <vt:lpstr>名前付き一覧</vt:lpstr>
      </vt:variant>
      <vt:variant>
        <vt:i4>29</vt:i4>
      </vt:variant>
    </vt:vector>
  </HeadingPairs>
  <TitlesOfParts>
    <vt:vector size="51" baseType="lpstr">
      <vt:lpstr>　はじめに</vt:lpstr>
      <vt:lpstr>サービス種類別提出書類一覧 </vt:lpstr>
      <vt:lpstr>様式第1号</vt:lpstr>
      <vt:lpstr>別紙1（その1）</vt:lpstr>
      <vt:lpstr>別紙１（その2）</vt:lpstr>
      <vt:lpstr>別紙1（その3）</vt:lpstr>
      <vt:lpstr>別紙2-1(訪問系）</vt:lpstr>
      <vt:lpstr>別紙2-2（訪問系・共同生活援助を除くサービス）</vt:lpstr>
      <vt:lpstr>別紙2-3（共同生活援助）</vt:lpstr>
      <vt:lpstr>別紙3-1 </vt:lpstr>
      <vt:lpstr>別紙3-2</vt:lpstr>
      <vt:lpstr>別紙3-3</vt:lpstr>
      <vt:lpstr>別紙3-4</vt:lpstr>
      <vt:lpstr>別紙3-5</vt:lpstr>
      <vt:lpstr>別紙3-6</vt:lpstr>
      <vt:lpstr>別紙3-7</vt:lpstr>
      <vt:lpstr>別紙3-8</vt:lpstr>
      <vt:lpstr>別紙4-1 </vt:lpstr>
      <vt:lpstr>別紙4-2</vt:lpstr>
      <vt:lpstr>別紙4-3</vt:lpstr>
      <vt:lpstr>別紙4-4</vt:lpstr>
      <vt:lpstr>互換性レポート</vt:lpstr>
      <vt:lpstr>'別紙3-4'!____kk1</vt:lpstr>
      <vt:lpstr>▼選択してください。</vt:lpstr>
      <vt:lpstr>'別紙3-4'!kk</vt:lpstr>
      <vt:lpstr>'別紙3-4'!KK_06</vt:lpstr>
      <vt:lpstr>'　はじめに'!Print_Area</vt:lpstr>
      <vt:lpstr>'サービス種類別提出書類一覧 '!Print_Area</vt:lpstr>
      <vt:lpstr>'別紙1（その1）'!Print_Area</vt:lpstr>
      <vt:lpstr>'別紙１（その2）'!Print_Area</vt:lpstr>
      <vt:lpstr>'別紙1（その3）'!Print_Area</vt:lpstr>
      <vt:lpstr>'別紙2-1(訪問系）'!Print_Area</vt:lpstr>
      <vt:lpstr>'別紙2-2（訪問系・共同生活援助を除くサービス）'!Print_Area</vt:lpstr>
      <vt:lpstr>'別紙2-3（共同生活援助）'!Print_Area</vt:lpstr>
      <vt:lpstr>'別紙3-1 '!Print_Area</vt:lpstr>
      <vt:lpstr>'別紙3-2'!Print_Area</vt:lpstr>
      <vt:lpstr>'別紙3-3'!Print_Area</vt:lpstr>
      <vt:lpstr>'別紙3-4'!Print_Area</vt:lpstr>
      <vt:lpstr>'別紙3-5'!Print_Area</vt:lpstr>
      <vt:lpstr>'別紙3-6'!Print_Area</vt:lpstr>
      <vt:lpstr>'別紙3-7'!Print_Area</vt:lpstr>
      <vt:lpstr>'別紙4-1 '!Print_Area</vt:lpstr>
      <vt:lpstr>'別紙4-2'!Print_Area</vt:lpstr>
      <vt:lpstr>'別紙4-3'!Print_Area</vt:lpstr>
      <vt:lpstr>'別紙4-4'!Print_Area</vt:lpstr>
      <vt:lpstr>様式第1号!Print_Area</vt:lpstr>
      <vt:lpstr>'別紙3-4'!Roman_06</vt:lpstr>
      <vt:lpstr>'別紙3-7'!Serv_LIST</vt:lpstr>
      <vt:lpstr>'別紙3-4'!table_06</vt:lpstr>
      <vt:lpstr>'別紙2-3（共同生活援助）'!サービス種類</vt:lpstr>
      <vt:lpstr>サービス種類</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user</cp:lastModifiedBy>
  <dcterms:modified xsi:type="dcterms:W3CDTF">2023-03-07T10:31:14Z</dcterms:modified>
</cp:coreProperties>
</file>